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08" yWindow="-108" windowWidth="23256" windowHeight="13176"/>
  </bookViews>
  <sheets>
    <sheet name="rozpočet" sheetId="2" r:id="rId1"/>
    <sheet name="List3" sheetId="3" r:id="rId2"/>
  </sheets>
  <definedNames>
    <definedName name="_xlnm.Print_Titles" localSheetId="0">rozpočet!$14:$14</definedName>
    <definedName name="_xlnm.Print_Area" localSheetId="0">rozpočet!$A$1:$G$113</definedName>
    <definedName name="Print_Area" localSheetId="0">rozpočet!$A$1:$G$114</definedName>
    <definedName name="Print_Titles" localSheetId="0">rozpočet!$14:$14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08" i="2"/>
  <c r="G107"/>
  <c r="G106" l="1"/>
  <c r="G105"/>
  <c r="G95"/>
  <c r="G94"/>
  <c r="G93"/>
  <c r="G92"/>
  <c r="G89"/>
  <c r="G88"/>
  <c r="G91"/>
  <c r="G74"/>
  <c r="G76"/>
  <c r="G77"/>
  <c r="G78"/>
  <c r="G79"/>
  <c r="G80"/>
  <c r="G81"/>
  <c r="G82"/>
  <c r="G83"/>
  <c r="G84"/>
  <c r="G85"/>
  <c r="G86"/>
  <c r="G87"/>
  <c r="E75" l="1"/>
  <c r="G75" s="1"/>
  <c r="G69" l="1"/>
  <c r="G63"/>
  <c r="E37"/>
  <c r="G37" s="1"/>
  <c r="E33"/>
  <c r="G33" s="1"/>
  <c r="E28"/>
  <c r="G28" s="1"/>
  <c r="E26"/>
  <c r="G26" s="1"/>
  <c r="E24"/>
  <c r="G24" s="1"/>
  <c r="E23"/>
  <c r="G23" s="1"/>
  <c r="E36"/>
  <c r="G36" s="1"/>
  <c r="E35"/>
  <c r="G35" s="1"/>
  <c r="E32"/>
  <c r="E34" s="1"/>
  <c r="G34" s="1"/>
  <c r="E31"/>
  <c r="G31" s="1"/>
  <c r="E29"/>
  <c r="G29" s="1"/>
  <c r="E27"/>
  <c r="G27" s="1"/>
  <c r="E25"/>
  <c r="G25" s="1"/>
  <c r="G22"/>
  <c r="E30"/>
  <c r="G30" s="1"/>
  <c r="G21"/>
  <c r="E52"/>
  <c r="G43"/>
  <c r="E55"/>
  <c r="G55" s="1"/>
  <c r="G32" l="1"/>
  <c r="G41" l="1"/>
  <c r="G42"/>
  <c r="G46"/>
  <c r="G47"/>
  <c r="G50"/>
  <c r="G51"/>
  <c r="G52"/>
  <c r="G56"/>
  <c r="G16"/>
  <c r="G17"/>
  <c r="G73"/>
  <c r="G71"/>
  <c r="G70"/>
  <c r="G66"/>
  <c r="G62" l="1"/>
  <c r="G61"/>
  <c r="G60"/>
  <c r="G59"/>
  <c r="E53"/>
  <c r="G53" s="1"/>
  <c r="E49"/>
  <c r="G49" s="1"/>
  <c r="E45"/>
  <c r="G45" s="1"/>
  <c r="E44"/>
  <c r="G44" s="1"/>
  <c r="E54"/>
  <c r="G54" s="1"/>
  <c r="E48"/>
  <c r="G48" s="1"/>
  <c r="G40"/>
  <c r="F57" l="1"/>
  <c r="F38" l="1"/>
  <c r="G65" l="1"/>
  <c r="G64" l="1"/>
  <c r="G68"/>
  <c r="G18" l="1"/>
  <c r="G104" l="1"/>
  <c r="G103"/>
  <c r="G109" l="1"/>
  <c r="G100"/>
  <c r="G101" s="1"/>
  <c r="D7" s="1"/>
  <c r="G67" l="1"/>
  <c r="G97"/>
  <c r="G98" l="1"/>
  <c r="G111" s="1"/>
  <c r="E8" l="1"/>
  <c r="D5" l="1"/>
  <c r="D6"/>
  <c r="D9" l="1"/>
  <c r="G112"/>
  <c r="G113" s="1"/>
  <c r="D10" l="1"/>
  <c r="D11" s="1"/>
</calcChain>
</file>

<file path=xl/sharedStrings.xml><?xml version="1.0" encoding="utf-8"?>
<sst xmlns="http://schemas.openxmlformats.org/spreadsheetml/2006/main" count="250" uniqueCount="117">
  <si>
    <t>ks</t>
  </si>
  <si>
    <t>p.č.</t>
  </si>
  <si>
    <t>kod položky</t>
  </si>
  <si>
    <t>položka</t>
  </si>
  <si>
    <t>m.j.</t>
  </si>
  <si>
    <t>počet</t>
  </si>
  <si>
    <t>jed.cena</t>
  </si>
  <si>
    <t>celkem</t>
  </si>
  <si>
    <t>nákl.obv.opat.</t>
  </si>
  <si>
    <t>Cena celkem bez DPH</t>
  </si>
  <si>
    <t>Cena celkem vč. DPH</t>
  </si>
  <si>
    <t>Zhotovení obalu kmene v jedné vrstvě - plastová chránička</t>
  </si>
  <si>
    <t>specifikace</t>
  </si>
  <si>
    <t>DPH 21%</t>
  </si>
  <si>
    <t>kg</t>
  </si>
  <si>
    <r>
      <t>m</t>
    </r>
    <r>
      <rPr>
        <vertAlign val="superscript"/>
        <sz val="9"/>
        <rFont val="Arial"/>
        <family val="2"/>
        <charset val="238"/>
      </rPr>
      <t>2</t>
    </r>
  </si>
  <si>
    <t>PŘÍPRAVNÉ PRÁCE</t>
  </si>
  <si>
    <t>Kč/100bm</t>
  </si>
  <si>
    <t>Přípravné práce celkem:</t>
  </si>
  <si>
    <t>celková rekapitulace</t>
  </si>
  <si>
    <t>přípravné práce</t>
  </si>
  <si>
    <t>CELKEM bez DPH</t>
  </si>
  <si>
    <t>CELKEM s DPH</t>
  </si>
  <si>
    <t>Náklady spojené s rozvozem vody</t>
  </si>
  <si>
    <t>Dřevěné příčky  ke spojení kůlů (3 ks/strom)</t>
  </si>
  <si>
    <t>Úvazkový popruh, hřeby</t>
  </si>
  <si>
    <t>Řez stromů výchovný před 2m do 4m</t>
  </si>
  <si>
    <t>kontrolní součet/1ks</t>
  </si>
  <si>
    <t>Plastová chránička kmene, výška 1,8-2m dle výšky nasazení koruny</t>
  </si>
  <si>
    <t>Berličky pro sedání dravců + instalace</t>
  </si>
  <si>
    <t>Borka mulčovací (15-40 mm frakce)</t>
  </si>
  <si>
    <t xml:space="preserve">součástí všech položek je doprava a přesun na lokalitě </t>
  </si>
  <si>
    <t>Mobilní zavlažovací vaky s postupným uvolňováním zálivky celkem:</t>
  </si>
  <si>
    <t xml:space="preserve">MOBILINÍ ZAVLAŽOVACÍ VAKY S POSTUPNÝM UVOLŇOVÁNÍM ZÁLIVKY </t>
  </si>
  <si>
    <t xml:space="preserve">Lesnické pletivo - Výška 160 cm, 19 řad vodorovných drátů (od 5 cm rozteče), rozteč svislých drátů je 15 cm. Pletivo vyrobeno ze zinkovaného drátu 1,8 mm, vrchní a spodní vodorovný drát 2,5 mm. Velmi zahuštěno do cca 75 cm. 2,5 na strom. Hřeby nebo spony, drát. </t>
  </si>
  <si>
    <t>NÁHRADNÍ VÝSADBY V OBCI SOUTICE</t>
  </si>
  <si>
    <t>Dřevěný kotvící kůl délka 3m, průměr 10cm, impregnovaný</t>
  </si>
  <si>
    <t>Hnojivo - půdní kondicionér, ref. TerraCottem Universal (dávkování 0,5 kg/strom)</t>
  </si>
  <si>
    <t>Náklady na sazenici (OK 12-14 cm s balem) - Prunus avium ´Plena´ Vk 3xp 12-14</t>
  </si>
  <si>
    <t>Mobilní zavlažovací vak s postupným uvolňováním pro zálivku ve zhoršených podmínkách  (vak o objemu 62litrů vody)</t>
  </si>
  <si>
    <r>
      <t>m</t>
    </r>
    <r>
      <rPr>
        <vertAlign val="superscript"/>
        <sz val="9"/>
        <rFont val="Arial"/>
        <family val="2"/>
        <charset val="238"/>
      </rPr>
      <t>3</t>
    </r>
  </si>
  <si>
    <t>Odpíchnutí hrany keřového záhony - 15cm hloubka</t>
  </si>
  <si>
    <t>bm</t>
  </si>
  <si>
    <t>SORTIMENT STROMŮ</t>
  </si>
  <si>
    <t>SORTIMENT KEŘŮ A PŮDOPOKRYVNÝCH DŘEVIN</t>
  </si>
  <si>
    <t>OSTATNÍ</t>
  </si>
  <si>
    <t>Vytyčovací geodetické práce - výsadby - vytyčení výsadeb bude provedeno kolíky na místě - veškeré dřeviny budou v terénu označeny barevným dřevěným kolíkem, bude přebráno AD</t>
  </si>
  <si>
    <t>Vytyčovací geodeticképráce -  parcely, inženýrské sítě - jejich vytyčování a udržování v průběhu stavby</t>
  </si>
  <si>
    <t>rozvojová péče o výsadby po dobu pěti let</t>
  </si>
  <si>
    <t xml:space="preserve">mobillní zavlažovací vaky s postupným uvolňováním zálivky </t>
  </si>
  <si>
    <t>ROZVOJOVÁ PÉČE O VÝSADBY PO DOBU 5TI LET</t>
  </si>
  <si>
    <t>Rozvojová péče o výsadby po dobu 5ti let celkem:</t>
  </si>
  <si>
    <t>Chem. ochrana ref. Recervin - chem ochrana proti letnímu loupání a zimnímu ohryzu zvěří</t>
  </si>
  <si>
    <t>Hloubení jamek bez výměny půdy zeminy tř 1 až 4 obj přes 0,4 do 1 m3 v rovině a svahu do 1:5</t>
  </si>
  <si>
    <t xml:space="preserve"> Zhotovení závlahové mísy dřevin D přes 0,5 do 1,0 m v rovině nebo na svahu do 1:5</t>
  </si>
  <si>
    <r>
      <t>Výsadba</t>
    </r>
    <r>
      <rPr>
        <sz val="9"/>
        <color rgb="FF000000"/>
        <rFont val="Arial"/>
        <family val="2"/>
        <charset val="238"/>
      </rPr>
      <t> dřeviny s balem D přes 0,5 do 0,6 m do jamky se zalitím v rovině a svahu do 1:5</t>
    </r>
  </si>
  <si>
    <r>
      <t>Ukotvení</t>
    </r>
    <r>
      <rPr>
        <sz val="9"/>
        <color rgb="FF000000"/>
        <rFont val="Arial"/>
        <family val="2"/>
        <charset val="238"/>
      </rPr>
      <t> kmene dřevin třemi kůly D do 0,1 m dl přes 2 do 3 m</t>
    </r>
  </si>
  <si>
    <r>
      <t>Bílení</t>
    </r>
    <r>
      <rPr>
        <sz val="9"/>
        <color rgb="FF000000"/>
        <rFont val="Arial"/>
        <family val="2"/>
        <charset val="238"/>
      </rPr>
      <t> kmene stromů D do 200 mm</t>
    </r>
  </si>
  <si>
    <r>
      <t>Ochrana dřevin před </t>
    </r>
    <r>
      <rPr>
        <sz val="9"/>
        <color rgb="FF000000"/>
        <rFont val="Arial"/>
        <family val="2"/>
        <charset val="238"/>
      </rPr>
      <t>okusem ručně pletivem v rovině a svahu do 1:5</t>
    </r>
  </si>
  <si>
    <t>STROMY OVOCNÉ PROSTOKOŘENNÉ</t>
  </si>
  <si>
    <t>STROMY LISTNATÉ BALOVÉ</t>
  </si>
  <si>
    <t>Plastová chránička kmene, výška 1,5 - 2m dle výšky nasazení koruny</t>
  </si>
  <si>
    <t>Hnojivo ref. Silvamix forte - tablety (4ks ke stromu)</t>
  </si>
  <si>
    <t>Výsadba stromu bez balu do jamky v kmene do 1,8 m v rovině a svahu do 1:5</t>
  </si>
  <si>
    <t xml:space="preserve">Řez stromu výchovný špičáků a keřových stromů v do 4 m </t>
  </si>
  <si>
    <r>
      <t>Hloubení</t>
    </r>
    <r>
      <rPr>
        <sz val="9"/>
        <color rgb="FF000000"/>
        <rFont val="Arial"/>
        <family val="2"/>
        <charset val="238"/>
      </rPr>
      <t> jamek bez výměny půdy zeminy tř 1 až 4 obj přes 0,125 do 0,4 m3 v rovině a svahu do 1:5</t>
    </r>
  </si>
  <si>
    <t>výsadba stromu listnatého s balem</t>
  </si>
  <si>
    <t>výsadba ovocného stromu prostokořenného</t>
  </si>
  <si>
    <t>Náklady na sazenici (OK 12-14 cm s balem) - Acer campestre Vk 3xp 12-14</t>
  </si>
  <si>
    <t>Náklady na sazenici (OK 12-14 cm s balem) - Prunus avium Vk 3xp 12-14</t>
  </si>
  <si>
    <t>Náklady na sazenici (OK 12-14 cm s balem) - Tilia platyphyllos Vk 3xp 12-14</t>
  </si>
  <si>
    <t>Náklady na sazenici (OK 12-14 cm s balem) - Carpinus betulus Vk 3xp 12-14</t>
  </si>
  <si>
    <t>Náklady na sazenici (OK 12-14 cm s balem) - Sorbus aucuparia Vk 3xp 12-14</t>
  </si>
  <si>
    <t xml:space="preserve">Náklady na sazenici (PK, VK – nasazení koruny 160-180cm) -  Prunus avium - směs starých odrůd </t>
  </si>
  <si>
    <t>Náklady na sazenici (PK, VK – nasazení koruny 160-180cm) -  Malus domestica - směs starých odrůd</t>
  </si>
  <si>
    <t xml:space="preserve">Náklady na sazenici (PK, VK – nasazení koruny 160-180cm) -  Pyrus communis - směs starých odrůd </t>
  </si>
  <si>
    <t>Náklady na sazenici (OK 12-14 cm s balem) -  Acer platanoides Vk 3xp 12-14</t>
  </si>
  <si>
    <t>Náklady na sazenici (OK 12-14 cm s balem) -  Acer pseudoplatanus Vk 3xp 12-14</t>
  </si>
  <si>
    <t>Náklady na sazenici (OK 12-14 cm s balem) - Quercus robur Vk 3xp 12-14</t>
  </si>
  <si>
    <t>Náklady na sazenici (OK 12-14 cm s balem) - Quercus petraea Vk 3xp 12-14</t>
  </si>
  <si>
    <t>KEŘOVÉ ZÁHONY</t>
  </si>
  <si>
    <t>l</t>
  </si>
  <si>
    <t>Cena postřiku (dodávka, ref. Roundup)</t>
  </si>
  <si>
    <t>Vodorovné přemístění přes 20 do 50 m výkopku/sypaniny z horniny třídy těžitelnosti I skupiny 1 až 3 - kameny a biologický vyhrabaný materiál</t>
  </si>
  <si>
    <t>162251102-R</t>
  </si>
  <si>
    <t>m³</t>
  </si>
  <si>
    <t>t</t>
  </si>
  <si>
    <t>Skládkovné - biologický odpad a kameny</t>
  </si>
  <si>
    <t>Mulčování rostlin kůrou tl do 0,1 m v rovině a svahu do 1:5</t>
  </si>
  <si>
    <r>
      <t>m</t>
    </r>
    <r>
      <rPr>
        <vertAlign val="superscript"/>
        <sz val="8"/>
        <rFont val="Arial"/>
        <family val="2"/>
        <charset val="238"/>
      </rPr>
      <t>3</t>
    </r>
  </si>
  <si>
    <t>Borka mulčovací drobná (15-40 mm frakce) tl.10cm</t>
  </si>
  <si>
    <t>Zajištění svahu proběhne v koordinaci s výsadbou, jedná se o plošné položení kokosové rohože (ref. Kokosová geotextílie Geomanet K400 EKO) a zajištění upevňovací ocelovou skobou tvaru "U" a délky 30 cm. Takto připravený svah bude dále zajištěn třemi řadami prkenných zábran proti sesuvu mulče. Smrková prkna výšky 10cm a tloušťky 2cm budou kotveny roxory na kolmici spádnice cca po 0,6m. Roxory budou lícovat s hranou prkna. Řady prken budou úhledné, na sebe navazující a kolmé k ose svahu. Délka zajišťovaného úseku 12m. Provedení bude odsouhlaseno AD. Takto zajištěná výsadba bude plošně přemulčována.</t>
  </si>
  <si>
    <t>Hloubení jamek bez výměny půdy</t>
  </si>
  <si>
    <r>
      <t>Výsadba</t>
    </r>
    <r>
      <rPr>
        <sz val="9"/>
        <color rgb="FF000000"/>
        <rFont val="Arial"/>
        <family val="2"/>
        <charset val="238"/>
      </rPr>
      <t> keře bez balu v do 1 m do jamky se zalitím v rovině a svahu do 1:5</t>
    </r>
  </si>
  <si>
    <r>
      <t>Odplevelení </t>
    </r>
    <r>
      <rPr>
        <sz val="9"/>
        <color rgb="FF000000"/>
        <rFont val="Arial"/>
        <family val="2"/>
        <charset val="238"/>
      </rPr>
      <t>záhonu květin v rovině a svahu do 1:5</t>
    </r>
  </si>
  <si>
    <r>
      <t>Obdělání</t>
    </r>
    <r>
      <rPr>
        <sz val="9"/>
        <color rgb="FF000000"/>
        <rFont val="Arial"/>
        <family val="2"/>
        <charset val="238"/>
      </rPr>
      <t> půdy kultivátorováním v rovině a svahu do 1:5 -2x křížově</t>
    </r>
  </si>
  <si>
    <r>
      <t>Obdělání</t>
    </r>
    <r>
      <rPr>
        <sz val="9"/>
        <color rgb="FF000000"/>
        <rFont val="Arial"/>
        <family val="2"/>
        <charset val="238"/>
      </rPr>
      <t> půdy vláčením v rovině a svahu do 1:5  -2x křížově</t>
    </r>
  </si>
  <si>
    <r>
      <t>Obdělání</t>
    </r>
    <r>
      <rPr>
        <sz val="9"/>
        <color rgb="FF000000"/>
        <rFont val="Arial"/>
        <family val="2"/>
        <charset val="238"/>
      </rPr>
      <t> půdy hrabáním v rovině a svahu do 1:5</t>
    </r>
  </si>
  <si>
    <r>
      <t>Uložení</t>
    </r>
    <r>
      <rPr>
        <sz val="9"/>
        <color rgb="FF000000"/>
        <rFont val="Arial"/>
        <family val="2"/>
        <charset val="238"/>
      </rPr>
      <t> sypaniny do násypů nezhutněných ručně</t>
    </r>
  </si>
  <si>
    <r>
      <t>Vodorovné</t>
    </r>
    <r>
      <rPr>
        <sz val="9"/>
        <color rgb="FF000000"/>
        <rFont val="Arial"/>
        <family val="2"/>
        <charset val="238"/>
      </rPr>
      <t> přemístění přes 9 000 do 10000 m výkopku/sypaniny z horniny třídy těžitelnosti I skupiny 1 až 3</t>
    </r>
  </si>
  <si>
    <t>m3</t>
  </si>
  <si>
    <r>
      <t>Dovoz</t>
    </r>
    <r>
      <rPr>
        <sz val="9"/>
        <color rgb="FF000000"/>
        <rFont val="Segoe UI"/>
        <family val="2"/>
        <charset val="238"/>
      </rPr>
      <t> vody pro zálivku rostlin za vzdálenost do 1000 m</t>
    </r>
  </si>
  <si>
    <r>
      <t>Příplatek k </t>
    </r>
    <r>
      <rPr>
        <sz val="9"/>
        <color rgb="FF000000"/>
        <rFont val="Segoe UI"/>
        <family val="2"/>
        <charset val="238"/>
      </rPr>
      <t>dovozu vody pro zálivku rostlin do 1000 m ZKD 1000 m</t>
    </r>
  </si>
  <si>
    <t>Náklady na sazenici (Pk, min velikost 40-90 cm, 3 výhony) - Euonymus europaeus</t>
  </si>
  <si>
    <t>Náklady na sazenici (Pk, min velikost 40-90 cm, 3 výhony) - Corylus avellana</t>
  </si>
  <si>
    <t>Náklady na sazenici (Pk, min velikost 40-90 cm, 3 výhony) - Ligustrum vulgare</t>
  </si>
  <si>
    <t>Náklady na sazenici (Pk, min velikost 40-90 cm, 3 výhony) - Rosa canina</t>
  </si>
  <si>
    <t>Náklady na sazenici (Pk, min velikost 40-90 cm, 3 výhony) - Cornus sanquinea</t>
  </si>
  <si>
    <t>Výsadba stromů a keřů celkem:</t>
  </si>
  <si>
    <t>VÝSADBA STROMŮ A KEŘŮ</t>
  </si>
  <si>
    <t>výsadba stromů  a keřů</t>
  </si>
  <si>
    <t xml:space="preserve">Rozvojová péče ojednotlivé stromy (OVOCNÉ) se zálivkou - 1.- 3. ROKY
• zálivka včetně dopravy vody 12x ročně  (100l vody na strom - množství vody bude kontrolováno)
• výchovný řez (včetně štěpkování větví a odstranění hmoty) 1x ročně
• kontrola úvazků - popouštění či utahnutí 2x ročně, doplnění - 1x ročně výměna 10% kotvících materiálů z celkového počtu použitého materiálu (kůly, příčky, úvazky - nový materiál) a odstranění ochranných a kotvících prvků poškozených včetně skládkování
• kompletní ochrana proti poškození a okusu zvěří - nátěr přípravkem ref. Recervin - chem. ochrana proti letnímu loupání a zimnímu ohryzu zvěří - udržovací 0,1kg/strom 1x ročně
• hnojení - 1x ročně ke každému stromu aplikace 3ks tabletového hnojiva ref. Silvamix forte - tablety , zapustit do hloubky 10cm do půdy do závlahové mísy
• kypření výsadbové mísy - 3x ročně
• odplevelování závlahové mísy - 3x ročně
• ochrana proti chorobám a škůdcům - 1x ročně v případě potřeby postřik proti houbovým chorobám či škůdcům
• vedení deníku rozvojové péče o výsadby
</t>
  </si>
  <si>
    <t xml:space="preserve">Rozvojová péče ojednotlivé stromy (OVOCNÉ) se zálivkou - 4.- 5. ROK
• zálivka včetně dopravy vody 6x ročně  (100l vody na strom - množství vody bude kontrolováno)
• udržovací řez (včetně štěpkování větví a odstranění hmoty) 1x ročně
•odstranění kotvení dle potřeby včetně skládkování ve 4. nebo 5. roce po výsadbě
• kompletní ochrana proti poškození a okusu zvěří - nátěr přípravkem ref. Recervin - chem. ochrana proti letnímu loupání a zimnímu ohryzu zvěří - udržovací 0,1kg/strom 1x v 5. roce po výsadbě
• hnojení - 1x ročně ke každému stromu aplikace 3ks tabletového hnojiva ref. Silvamix forte - tablety , zapustit do hloubky 10cm do půdy do závlahové mísy
• kypření výsadbové mísy - 3x ročně
• odplevelování závlahové mísy - 3x ročně
• ochrana proti chorobám a škůdcům - 1x ročně v případě potřeby postřik proti houbovým chorobám či škůdcům
• vedení deníku rozvojové péče o výsadby
</t>
  </si>
  <si>
    <t xml:space="preserve">Rozvojová péče ojednotlivé stromy (NEOVOCNÉ) se zálivkou - 4.-5. ROK
• zálivka včetně dopravy vody 6x ročně (100l vody na strom - množství vody bude kontrolováno)
• udržovací řez (včetně štěpkování větví a odstranění hmoty) 1x ročně
• odstranění kotvení dle potřeby včetně skládkování ve 4. nebo 5. roce po výsadbě
• kompletní ochrana proti poškození a okusu zvěří - nátěr přípravkem ref. Recervin - chem. ochrana proti letnímu loupání a zimnímu ohryzu zvěří - udržovací 0,1kg/strom 1x v 5. roce po výsadbě
• kypření výsadbové mísy - 3x ročně
• odplevelování závlahové mísy - 3x ročně
• ochrana proti chorobám a škůdcům - 1x ročně v případě potřeby postřik proti houbovým chorobám či škůdcům
• vedení deníku rozvojové péče o výsadby
</t>
  </si>
  <si>
    <t xml:space="preserve">Rozvojová péče ojednotlivé stromy (NEOVOCNÉ) se zálivkou - 1.-3. ROK
• zálivka včetně dopravy vody 12x ročně (100l vody na strom - množství vody bude kontrolováno)
• výchovný řez (včetně štěpkování větví a odstranění hmoty) 1x ročně
• kontrola úvazků - popouštění či utahnutí 2x ročně, doplnění - 1x ročně výměna 10% kotvících materiálů z celkového počtu použitého materiálu (kůly, příčky, úvazky - nový materiál) a odstranění ochranných a kotvících prvků poškozených včetně skládkování
• kompletní ochrana proti poškození a okusu zvěří - nátěr přípravkem ref. Recervin - chem. ochrana proti letnímu loupání a zimnímu ohryzu zvěří - udržovací 0,1kg/strom 1x ročně
• hnojení - 1x ročně ke každému stromu aplikace 5ks tabletového hnojiva ref. Silvamix forte - tablety , zapustit do hloubky 10cm do půdy do závlahové mísy
• kypření výsadbové mísy - 3x ročně
• odplevelování závlahové mísy - 3x ročně
• ochrana proti chorobám a škůdcům - 1x ročně v případě potřeby postřik proti houbovým chorobám či škůdcům
• vedení deníku rozvojové péče o výsadby
</t>
  </si>
  <si>
    <t>Rozvojová péče o SKUPINY KEŘŮ V ZÁPOJI se zálivkou - 1.-3. ROK
zálivka včetně dopravy vody 12x ročně - 10l / m2
výchovný řez (včetně štěpkování větví a odstranění hmoty) 1x ročně
kypření výsadbové mísy - 3x ročně
odplevelování závlahové mísy / záhonu 536m2 - 3x ročně
ochrana proti chorobám a škůdcům - 1x ročně v případě potřeby postřik proti houbovým chorobám či škůdcům
vedení deníku rozvojové péče o výsadby</t>
  </si>
  <si>
    <t>Rozvojová péče o SKUPINY KEŘŮ V ZÁPOJI se zálivkou - 4.-5. ROK
zálivka včetně dopravy vody 6x ročně - 10l / m2
výchovný řez (včetně štěpkování větví a odstranění hmoty) 1x ročně
kypření výsadbové mísy - 3x ročně
odplevelování závlahové mísy / záhonu 536m2 - 3x ročně
ochrana proti chorobám a škůdcům - 1x ročně v případě potřeby postřik proti houbovým chorobám či škůdcům
vedení deníku rozvojové péče o výsadby</t>
  </si>
</sst>
</file>

<file path=xl/styles.xml><?xml version="1.0" encoding="utf-8"?>
<styleSheet xmlns="http://schemas.openxmlformats.org/spreadsheetml/2006/main">
  <numFmts count="2">
    <numFmt numFmtId="44" formatCode="_-* #,##0.00\ &quot;Kč&quot;_-;\-* #,##0.00\ &quot;Kč&quot;_-;_-* &quot;-&quot;??\ &quot;Kč&quot;_-;_-@_-"/>
    <numFmt numFmtId="164" formatCode="#,##0.00\ &quot;Kč&quot;"/>
  </numFmts>
  <fonts count="14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9"/>
      <color indexed="8"/>
      <name val="Myriad Pro"/>
      <family val="2"/>
    </font>
    <font>
      <sz val="8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name val="Arial CE"/>
      <charset val="238"/>
    </font>
    <font>
      <b/>
      <i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sz val="9"/>
      <name val="Verdana"/>
      <family val="2"/>
      <charset val="238"/>
    </font>
    <font>
      <sz val="8"/>
      <name val="Arial"/>
      <family val="2"/>
      <charset val="238"/>
    </font>
    <font>
      <sz val="9"/>
      <color rgb="FF000000"/>
      <name val="Segoe UI"/>
      <family val="2"/>
      <charset val="238"/>
    </font>
    <font>
      <sz val="9"/>
      <color rgb="FF000000"/>
      <name val="Arial"/>
      <family val="2"/>
      <charset val="238"/>
    </font>
    <font>
      <vertAlign val="superscript"/>
      <sz val="8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5">
    <xf numFmtId="0" fontId="0" fillId="0" borderId="0" xfId="0"/>
    <xf numFmtId="0" fontId="2" fillId="0" borderId="0" xfId="0" applyFont="1"/>
    <xf numFmtId="0" fontId="2" fillId="0" borderId="0" xfId="0" applyFont="1" applyFill="1"/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/>
    <xf numFmtId="0" fontId="7" fillId="3" borderId="1" xfId="0" applyFont="1" applyFill="1" applyBorder="1" applyAlignment="1">
      <alignment horizontal="center"/>
    </xf>
    <xf numFmtId="0" fontId="7" fillId="3" borderId="1" xfId="0" applyFont="1" applyFill="1" applyBorder="1" applyAlignment="1"/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 applyAlignment="1"/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 applyAlignment="1"/>
    <xf numFmtId="3" fontId="4" fillId="3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left"/>
    </xf>
    <xf numFmtId="3" fontId="2" fillId="0" borderId="0" xfId="0" applyNumberFormat="1" applyFont="1"/>
    <xf numFmtId="3" fontId="2" fillId="0" borderId="0" xfId="0" applyNumberFormat="1" applyFont="1" applyFill="1"/>
    <xf numFmtId="0" fontId="4" fillId="2" borderId="2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2" fillId="4" borderId="0" xfId="0" applyFont="1" applyFill="1"/>
    <xf numFmtId="0" fontId="9" fillId="0" borderId="0" xfId="0" applyFont="1" applyBorder="1"/>
    <xf numFmtId="0" fontId="4" fillId="5" borderId="0" xfId="0" applyFont="1" applyFill="1" applyBorder="1"/>
    <xf numFmtId="0" fontId="4" fillId="5" borderId="0" xfId="0" applyFont="1" applyFill="1" applyBorder="1" applyAlignment="1">
      <alignment horizontal="center"/>
    </xf>
    <xf numFmtId="164" fontId="4" fillId="5" borderId="0" xfId="0" applyNumberFormat="1" applyFont="1" applyFill="1" applyBorder="1"/>
    <xf numFmtId="0" fontId="5" fillId="6" borderId="3" xfId="0" applyFont="1" applyFill="1" applyBorder="1"/>
    <xf numFmtId="0" fontId="5" fillId="6" borderId="4" xfId="0" applyFont="1" applyFill="1" applyBorder="1" applyAlignment="1">
      <alignment horizontal="center"/>
    </xf>
    <xf numFmtId="164" fontId="5" fillId="6" borderId="4" xfId="0" applyNumberFormat="1" applyFont="1" applyFill="1" applyBorder="1"/>
    <xf numFmtId="0" fontId="5" fillId="4" borderId="0" xfId="0" applyFont="1" applyFill="1" applyBorder="1"/>
    <xf numFmtId="0" fontId="5" fillId="4" borderId="0" xfId="0" applyFont="1" applyFill="1" applyBorder="1" applyAlignment="1">
      <alignment horizontal="center"/>
    </xf>
    <xf numFmtId="164" fontId="5" fillId="4" borderId="0" xfId="0" applyNumberFormat="1" applyFont="1" applyFill="1" applyBorder="1"/>
    <xf numFmtId="164" fontId="5" fillId="4" borderId="0" xfId="0" applyNumberFormat="1" applyFont="1" applyFill="1" applyBorder="1" applyAlignment="1">
      <alignment horizontal="right"/>
    </xf>
    <xf numFmtId="3" fontId="7" fillId="2" borderId="1" xfId="0" applyNumberFormat="1" applyFont="1" applyFill="1" applyBorder="1" applyAlignment="1">
      <alignment horizontal="center"/>
    </xf>
    <xf numFmtId="3" fontId="7" fillId="3" borderId="1" xfId="0" applyNumberFormat="1" applyFont="1" applyFill="1" applyBorder="1" applyAlignment="1">
      <alignment horizontal="center"/>
    </xf>
    <xf numFmtId="3" fontId="4" fillId="0" borderId="0" xfId="0" applyNumberFormat="1" applyFont="1" applyFill="1" applyBorder="1"/>
    <xf numFmtId="0" fontId="4" fillId="3" borderId="0" xfId="0" applyFont="1" applyFill="1" applyBorder="1" applyAlignment="1">
      <alignment horizontal="left"/>
    </xf>
    <xf numFmtId="4" fontId="2" fillId="0" borderId="0" xfId="0" applyNumberFormat="1" applyFont="1" applyFill="1"/>
    <xf numFmtId="4" fontId="4" fillId="0" borderId="0" xfId="0" applyNumberFormat="1" applyFont="1" applyFill="1" applyBorder="1"/>
    <xf numFmtId="4" fontId="7" fillId="2" borderId="1" xfId="0" applyNumberFormat="1" applyFont="1" applyFill="1" applyBorder="1" applyAlignment="1">
      <alignment horizontal="center"/>
    </xf>
    <xf numFmtId="4" fontId="7" fillId="3" borderId="1" xfId="0" applyNumberFormat="1" applyFont="1" applyFill="1" applyBorder="1" applyAlignment="1">
      <alignment horizontal="center"/>
    </xf>
    <xf numFmtId="4" fontId="4" fillId="3" borderId="1" xfId="2" applyNumberFormat="1" applyFont="1" applyFill="1" applyBorder="1" applyAlignment="1"/>
    <xf numFmtId="4" fontId="5" fillId="2" borderId="1" xfId="2" applyNumberFormat="1" applyFont="1" applyFill="1" applyBorder="1" applyAlignment="1"/>
    <xf numFmtId="4" fontId="4" fillId="2" borderId="1" xfId="2" applyNumberFormat="1" applyFont="1" applyFill="1" applyBorder="1" applyAlignment="1"/>
    <xf numFmtId="4" fontId="2" fillId="0" borderId="0" xfId="0" applyNumberFormat="1" applyFont="1"/>
    <xf numFmtId="4" fontId="4" fillId="3" borderId="0" xfId="0" applyNumberFormat="1" applyFont="1" applyFill="1" applyBorder="1" applyAlignment="1">
      <alignment horizontal="right"/>
    </xf>
    <xf numFmtId="0" fontId="2" fillId="7" borderId="0" xfId="0" applyFont="1" applyFill="1"/>
    <xf numFmtId="4" fontId="4" fillId="9" borderId="0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/>
    </xf>
    <xf numFmtId="3" fontId="4" fillId="0" borderId="1" xfId="0" applyNumberFormat="1" applyFont="1" applyFill="1" applyBorder="1" applyAlignment="1">
      <alignment horizontal="center"/>
    </xf>
    <xf numFmtId="4" fontId="4" fillId="0" borderId="1" xfId="2" applyNumberFormat="1" applyFont="1" applyFill="1" applyBorder="1" applyAlignment="1"/>
    <xf numFmtId="0" fontId="4" fillId="0" borderId="1" xfId="0" applyFont="1" applyFill="1" applyBorder="1" applyAlignment="1"/>
    <xf numFmtId="4" fontId="4" fillId="0" borderId="1" xfId="0" applyNumberFormat="1" applyFont="1" applyFill="1" applyBorder="1" applyAlignment="1">
      <alignment horizontal="center"/>
    </xf>
    <xf numFmtId="3" fontId="4" fillId="3" borderId="1" xfId="2" applyNumberFormat="1" applyFont="1" applyFill="1" applyBorder="1"/>
    <xf numFmtId="0" fontId="4" fillId="3" borderId="0" xfId="0" applyFont="1" applyFill="1" applyAlignment="1">
      <alignment horizontal="left"/>
    </xf>
    <xf numFmtId="4" fontId="5" fillId="0" borderId="1" xfId="2" applyNumberFormat="1" applyFont="1" applyFill="1" applyBorder="1" applyAlignment="1"/>
    <xf numFmtId="0" fontId="4" fillId="8" borderId="1" xfId="0" applyFont="1" applyFill="1" applyBorder="1" applyAlignment="1">
      <alignment horizontal="center"/>
    </xf>
    <xf numFmtId="0" fontId="6" fillId="8" borderId="1" xfId="0" applyFont="1" applyFill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Fill="1" applyBorder="1" applyAlignment="1"/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wrapText="1"/>
    </xf>
    <xf numFmtId="4" fontId="5" fillId="0" borderId="1" xfId="2" applyNumberFormat="1" applyFont="1" applyFill="1" applyBorder="1"/>
    <xf numFmtId="0" fontId="4" fillId="0" borderId="5" xfId="0" applyFont="1" applyFill="1" applyBorder="1" applyAlignment="1">
      <alignment horizontal="center"/>
    </xf>
    <xf numFmtId="3" fontId="4" fillId="0" borderId="1" xfId="2" applyNumberFormat="1" applyFont="1" applyFill="1" applyBorder="1" applyAlignment="1">
      <alignment horizont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164" fontId="5" fillId="0" borderId="0" xfId="0" applyNumberFormat="1" applyFont="1" applyFill="1" applyBorder="1"/>
    <xf numFmtId="4" fontId="5" fillId="0" borderId="0" xfId="0" applyNumberFormat="1" applyFont="1" applyFill="1" applyBorder="1" applyAlignment="1">
      <alignment horizontal="right"/>
    </xf>
    <xf numFmtId="4" fontId="4" fillId="0" borderId="1" xfId="2" applyNumberFormat="1" applyFont="1" applyFill="1" applyBorder="1"/>
    <xf numFmtId="0" fontId="6" fillId="8" borderId="1" xfId="0" applyFont="1" applyFill="1" applyBorder="1" applyAlignment="1"/>
    <xf numFmtId="0" fontId="5" fillId="8" borderId="1" xfId="0" applyFont="1" applyFill="1" applyBorder="1" applyAlignment="1">
      <alignment wrapText="1"/>
    </xf>
    <xf numFmtId="0" fontId="6" fillId="0" borderId="1" xfId="0" applyFont="1" applyFill="1" applyBorder="1"/>
    <xf numFmtId="0" fontId="2" fillId="0" borderId="5" xfId="0" applyFont="1" applyFill="1" applyBorder="1"/>
    <xf numFmtId="0" fontId="2" fillId="0" borderId="6" xfId="0" applyFont="1" applyFill="1" applyBorder="1"/>
    <xf numFmtId="3" fontId="5" fillId="0" borderId="1" xfId="2" applyNumberFormat="1" applyFont="1" applyFill="1" applyBorder="1"/>
    <xf numFmtId="3" fontId="4" fillId="0" borderId="1" xfId="2" applyNumberFormat="1" applyFont="1" applyFill="1" applyBorder="1"/>
    <xf numFmtId="0" fontId="4" fillId="0" borderId="1" xfId="0" applyFont="1" applyFill="1" applyBorder="1"/>
    <xf numFmtId="0" fontId="2" fillId="10" borderId="0" xfId="0" applyFont="1" applyFill="1"/>
    <xf numFmtId="0" fontId="4" fillId="3" borderId="0" xfId="0" applyFont="1" applyFill="1" applyBorder="1" applyAlignment="1">
      <alignment horizontal="left"/>
    </xf>
    <xf numFmtId="0" fontId="4" fillId="8" borderId="1" xfId="0" applyFont="1" applyFill="1" applyBorder="1" applyAlignment="1"/>
    <xf numFmtId="0" fontId="4" fillId="0" borderId="1" xfId="0" applyFont="1" applyBorder="1" applyAlignment="1">
      <alignment wrapText="1"/>
    </xf>
    <xf numFmtId="0" fontId="5" fillId="0" borderId="0" xfId="0" applyFont="1" applyFill="1" applyBorder="1" applyAlignment="1">
      <alignment horizontal="left" wrapText="1"/>
    </xf>
    <xf numFmtId="0" fontId="5" fillId="0" borderId="5" xfId="0" applyFont="1" applyFill="1" applyBorder="1" applyAlignment="1">
      <alignment horizontal="right"/>
    </xf>
    <xf numFmtId="0" fontId="5" fillId="0" borderId="6" xfId="0" applyFont="1" applyFill="1" applyBorder="1" applyAlignment="1">
      <alignment horizontal="right"/>
    </xf>
    <xf numFmtId="0" fontId="5" fillId="0" borderId="7" xfId="0" applyFont="1" applyFill="1" applyBorder="1" applyAlignment="1">
      <alignment horizontal="right"/>
    </xf>
    <xf numFmtId="0" fontId="5" fillId="0" borderId="0" xfId="0" applyFont="1" applyBorder="1" applyAlignment="1">
      <alignment horizontal="left"/>
    </xf>
    <xf numFmtId="0" fontId="4" fillId="3" borderId="0" xfId="0" applyFont="1" applyFill="1" applyBorder="1" applyAlignment="1">
      <alignment horizontal="left"/>
    </xf>
    <xf numFmtId="4" fontId="4" fillId="5" borderId="0" xfId="0" applyNumberFormat="1" applyFont="1" applyFill="1" applyBorder="1" applyAlignment="1">
      <alignment horizontal="right"/>
    </xf>
    <xf numFmtId="4" fontId="4" fillId="3" borderId="0" xfId="0" applyNumberFormat="1" applyFont="1" applyFill="1" applyBorder="1" applyAlignment="1">
      <alignment horizontal="right"/>
    </xf>
    <xf numFmtId="4" fontId="5" fillId="6" borderId="4" xfId="0" applyNumberFormat="1" applyFont="1" applyFill="1" applyBorder="1" applyAlignment="1">
      <alignment horizontal="right"/>
    </xf>
    <xf numFmtId="4" fontId="5" fillId="6" borderId="8" xfId="0" applyNumberFormat="1" applyFont="1" applyFill="1" applyBorder="1" applyAlignment="1">
      <alignment horizontal="right"/>
    </xf>
    <xf numFmtId="0" fontId="4" fillId="7" borderId="5" xfId="0" applyFont="1" applyFill="1" applyBorder="1" applyAlignment="1">
      <alignment horizontal="center"/>
    </xf>
    <xf numFmtId="0" fontId="4" fillId="7" borderId="6" xfId="0" applyFont="1" applyFill="1" applyBorder="1" applyAlignment="1">
      <alignment horizontal="center"/>
    </xf>
    <xf numFmtId="0" fontId="4" fillId="7" borderId="7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left"/>
    </xf>
    <xf numFmtId="0" fontId="10" fillId="0" borderId="6" xfId="0" applyFont="1" applyFill="1" applyBorder="1" applyAlignment="1">
      <alignment horizontal="left"/>
    </xf>
    <xf numFmtId="0" fontId="10" fillId="0" borderId="7" xfId="0" applyFont="1" applyFill="1" applyBorder="1" applyAlignment="1">
      <alignment horizontal="left"/>
    </xf>
    <xf numFmtId="0" fontId="4" fillId="2" borderId="9" xfId="0" applyFont="1" applyFill="1" applyBorder="1" applyAlignment="1">
      <alignment horizontal="right"/>
    </xf>
    <xf numFmtId="0" fontId="4" fillId="2" borderId="10" xfId="0" applyFont="1" applyFill="1" applyBorder="1" applyAlignment="1">
      <alignment horizontal="right"/>
    </xf>
    <xf numFmtId="0" fontId="4" fillId="2" borderId="11" xfId="0" applyFont="1" applyFill="1" applyBorder="1" applyAlignment="1">
      <alignment horizontal="right"/>
    </xf>
    <xf numFmtId="0" fontId="4" fillId="2" borderId="5" xfId="0" applyFont="1" applyFill="1" applyBorder="1" applyAlignment="1">
      <alignment horizontal="right"/>
    </xf>
    <xf numFmtId="0" fontId="4" fillId="2" borderId="6" xfId="0" applyFont="1" applyFill="1" applyBorder="1" applyAlignment="1">
      <alignment horizontal="right"/>
    </xf>
    <xf numFmtId="0" fontId="4" fillId="2" borderId="7" xfId="0" applyFont="1" applyFill="1" applyBorder="1" applyAlignment="1">
      <alignment horizontal="right"/>
    </xf>
    <xf numFmtId="0" fontId="5" fillId="2" borderId="5" xfId="0" applyFont="1" applyFill="1" applyBorder="1" applyAlignment="1">
      <alignment horizontal="right"/>
    </xf>
    <xf numFmtId="0" fontId="5" fillId="2" borderId="6" xfId="0" applyFont="1" applyFill="1" applyBorder="1" applyAlignment="1">
      <alignment horizontal="right"/>
    </xf>
    <xf numFmtId="0" fontId="5" fillId="2" borderId="7" xfId="0" applyFont="1" applyFill="1" applyBorder="1" applyAlignment="1">
      <alignment horizontal="right"/>
    </xf>
  </cellXfs>
  <cellStyles count="3">
    <cellStyle name="Měna 2" xfId="1"/>
    <cellStyle name="měny" xfId="2" builtinId="4"/>
    <cellStyle name="normální" xfId="0" builtinId="0"/>
  </cellStyles>
  <dxfs count="0"/>
  <tableStyles count="0" defaultTableStyle="TableStyleMedium9" defaultPivotStyle="PivotStyleLight16"/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geomall.cz/kokosova-geotextilie-geomanet-k400-eko-50x2m-100m2-role?a=preview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306"/>
  <sheetViews>
    <sheetView tabSelected="1" view="pageBreakPreview" zoomScale="60" zoomScaleNormal="70" workbookViewId="0">
      <selection activeCell="K105" sqref="K105"/>
    </sheetView>
  </sheetViews>
  <sheetFormatPr defaultColWidth="9.109375" defaultRowHeight="12"/>
  <cols>
    <col min="1" max="1" width="4" style="1" customWidth="1"/>
    <col min="2" max="2" width="15.5546875" style="1" customWidth="1"/>
    <col min="3" max="3" width="84.33203125" style="1" customWidth="1"/>
    <col min="4" max="4" width="9.109375" style="1"/>
    <col min="5" max="5" width="11.33203125" style="42" customWidth="1"/>
    <col min="6" max="6" width="13.6640625" style="13" customWidth="1"/>
    <col min="7" max="7" width="14.33203125" style="40" customWidth="1"/>
    <col min="8" max="16384" width="9.109375" style="1"/>
  </cols>
  <sheetData>
    <row r="1" spans="1:42">
      <c r="A1" s="80" t="s">
        <v>35</v>
      </c>
      <c r="B1" s="80"/>
      <c r="C1" s="80"/>
      <c r="D1" s="80"/>
      <c r="E1" s="80"/>
      <c r="F1" s="80"/>
      <c r="G1" s="80"/>
    </row>
    <row r="2" spans="1:42">
      <c r="E2" s="1"/>
      <c r="F2" s="14"/>
      <c r="G2" s="33"/>
    </row>
    <row r="3" spans="1:42" s="18" customFormat="1">
      <c r="A3" s="84" t="s">
        <v>19</v>
      </c>
      <c r="B3" s="84"/>
      <c r="C3" s="84"/>
      <c r="D3" s="84"/>
      <c r="E3" s="84"/>
      <c r="F3" s="31"/>
      <c r="G3" s="34"/>
    </row>
    <row r="4" spans="1:42">
      <c r="E4" s="1"/>
      <c r="F4" s="14"/>
      <c r="G4" s="33"/>
    </row>
    <row r="5" spans="1:42" s="18" customFormat="1" ht="11.4">
      <c r="A5" s="85" t="s">
        <v>20</v>
      </c>
      <c r="B5" s="85"/>
      <c r="C5" s="85"/>
      <c r="D5" s="87">
        <f>G18</f>
        <v>0</v>
      </c>
      <c r="E5" s="87"/>
      <c r="F5" s="31"/>
      <c r="G5" s="34"/>
    </row>
    <row r="6" spans="1:42">
      <c r="A6" s="85" t="s">
        <v>110</v>
      </c>
      <c r="B6" s="85"/>
      <c r="C6" s="85"/>
      <c r="D6" s="87">
        <f>G98</f>
        <v>0</v>
      </c>
      <c r="E6" s="87"/>
      <c r="F6" s="14"/>
      <c r="G6" s="33"/>
    </row>
    <row r="7" spans="1:42" ht="14.4" customHeight="1">
      <c r="A7" s="51" t="s">
        <v>49</v>
      </c>
      <c r="B7" s="51"/>
      <c r="C7" s="51"/>
      <c r="D7" s="87">
        <f>G101</f>
        <v>0</v>
      </c>
      <c r="E7" s="87"/>
      <c r="F7" s="14"/>
      <c r="G7" s="13"/>
    </row>
    <row r="8" spans="1:42">
      <c r="A8" s="77" t="s">
        <v>48</v>
      </c>
      <c r="B8" s="32"/>
      <c r="C8" s="32"/>
      <c r="D8" s="41"/>
      <c r="E8" s="43">
        <f>G109</f>
        <v>0</v>
      </c>
      <c r="F8" s="14"/>
      <c r="G8" s="33"/>
    </row>
    <row r="9" spans="1:42">
      <c r="A9" s="19" t="s">
        <v>21</v>
      </c>
      <c r="B9" s="20"/>
      <c r="C9" s="21"/>
      <c r="D9" s="86">
        <f>SUM(D5:E8)</f>
        <v>0</v>
      </c>
      <c r="E9" s="86"/>
      <c r="F9" s="14"/>
      <c r="G9" s="33"/>
    </row>
    <row r="10" spans="1:42" ht="12.6" thickBot="1">
      <c r="A10" s="19" t="s">
        <v>13</v>
      </c>
      <c r="B10" s="20"/>
      <c r="C10" s="21"/>
      <c r="D10" s="86">
        <f>D9*0.21</f>
        <v>0</v>
      </c>
      <c r="E10" s="86"/>
      <c r="F10" s="14"/>
      <c r="G10" s="33"/>
    </row>
    <row r="11" spans="1:42" ht="12.6" thickBot="1">
      <c r="A11" s="22" t="s">
        <v>22</v>
      </c>
      <c r="B11" s="23"/>
      <c r="C11" s="24"/>
      <c r="D11" s="88">
        <f>SUM(D9:E10)</f>
        <v>0</v>
      </c>
      <c r="E11" s="89"/>
      <c r="F11" s="14"/>
      <c r="G11" s="33"/>
    </row>
    <row r="12" spans="1:42" s="17" customFormat="1">
      <c r="A12" s="25"/>
      <c r="B12" s="26"/>
      <c r="C12" s="27"/>
      <c r="D12" s="28"/>
      <c r="E12" s="28"/>
      <c r="F12" s="14"/>
      <c r="G12" s="33"/>
    </row>
    <row r="13" spans="1:42" s="2" customFormat="1">
      <c r="A13" s="63"/>
      <c r="B13" s="64"/>
      <c r="C13" s="65"/>
      <c r="D13" s="66"/>
      <c r="E13" s="66"/>
      <c r="F13" s="14"/>
      <c r="G13" s="33"/>
    </row>
    <row r="14" spans="1:42" ht="15" customHeight="1">
      <c r="A14" s="3" t="s">
        <v>1</v>
      </c>
      <c r="B14" s="3" t="s">
        <v>2</v>
      </c>
      <c r="C14" s="4" t="s">
        <v>3</v>
      </c>
      <c r="D14" s="3" t="s">
        <v>4</v>
      </c>
      <c r="E14" s="29" t="s">
        <v>5</v>
      </c>
      <c r="F14" s="29" t="s">
        <v>6</v>
      </c>
      <c r="G14" s="35" t="s">
        <v>7</v>
      </c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</row>
    <row r="15" spans="1:42" s="2" customFormat="1" ht="15" customHeight="1">
      <c r="A15" s="5"/>
      <c r="B15" s="9" t="s">
        <v>16</v>
      </c>
      <c r="C15" s="6"/>
      <c r="D15" s="5"/>
      <c r="E15" s="30"/>
      <c r="F15" s="30"/>
      <c r="G15" s="36"/>
    </row>
    <row r="16" spans="1:42" s="2" customFormat="1" ht="23.4">
      <c r="A16" s="45">
        <v>1</v>
      </c>
      <c r="B16" s="45" t="s">
        <v>8</v>
      </c>
      <c r="C16" s="44" t="s">
        <v>46</v>
      </c>
      <c r="D16" s="45" t="s">
        <v>17</v>
      </c>
      <c r="E16" s="45">
        <v>12</v>
      </c>
      <c r="F16" s="49"/>
      <c r="G16" s="47">
        <f t="shared" ref="G16:G17" si="0">E16*F16</f>
        <v>0</v>
      </c>
    </row>
    <row r="17" spans="1:7" s="2" customFormat="1" ht="15" customHeight="1">
      <c r="A17" s="45">
        <v>2</v>
      </c>
      <c r="B17" s="45" t="s">
        <v>12</v>
      </c>
      <c r="C17" s="75" t="s">
        <v>47</v>
      </c>
      <c r="D17" s="45" t="s">
        <v>17</v>
      </c>
      <c r="E17" s="45">
        <v>6</v>
      </c>
      <c r="F17" s="49"/>
      <c r="G17" s="47">
        <f t="shared" si="0"/>
        <v>0</v>
      </c>
    </row>
    <row r="18" spans="1:7" s="2" customFormat="1" ht="15" customHeight="1">
      <c r="A18" s="48"/>
      <c r="B18" s="45"/>
      <c r="C18" s="81" t="s">
        <v>18</v>
      </c>
      <c r="D18" s="82"/>
      <c r="E18" s="82"/>
      <c r="F18" s="83"/>
      <c r="G18" s="52">
        <f>SUM(G16:G17)</f>
        <v>0</v>
      </c>
    </row>
    <row r="19" spans="1:7" s="2" customFormat="1" ht="15" customHeight="1">
      <c r="A19" s="7"/>
      <c r="B19" s="10" t="s">
        <v>109</v>
      </c>
      <c r="C19" s="8"/>
      <c r="D19" s="7"/>
      <c r="E19" s="11"/>
      <c r="F19" s="11"/>
      <c r="G19" s="37"/>
    </row>
    <row r="20" spans="1:7" s="2" customFormat="1" ht="15" customHeight="1">
      <c r="A20" s="90" t="s">
        <v>59</v>
      </c>
      <c r="B20" s="91"/>
      <c r="C20" s="91"/>
      <c r="D20" s="91"/>
      <c r="E20" s="91"/>
      <c r="F20" s="91"/>
      <c r="G20" s="92"/>
    </row>
    <row r="21" spans="1:7" s="2" customFormat="1" ht="15" customHeight="1">
      <c r="A21" s="53">
        <v>3</v>
      </c>
      <c r="B21" s="53">
        <v>183101115</v>
      </c>
      <c r="C21" s="78" t="s">
        <v>65</v>
      </c>
      <c r="D21" s="54" t="s">
        <v>0</v>
      </c>
      <c r="E21" s="58">
        <v>30</v>
      </c>
      <c r="F21" s="49"/>
      <c r="G21" s="47">
        <f>E21*F21</f>
        <v>0</v>
      </c>
    </row>
    <row r="22" spans="1:7" s="2" customFormat="1" ht="15" customHeight="1">
      <c r="A22" s="53">
        <v>4</v>
      </c>
      <c r="B22" s="53">
        <v>184201111</v>
      </c>
      <c r="C22" s="78" t="s">
        <v>63</v>
      </c>
      <c r="D22" s="54" t="s">
        <v>0</v>
      </c>
      <c r="E22" s="58">
        <v>30</v>
      </c>
      <c r="F22" s="49"/>
      <c r="G22" s="47">
        <f t="shared" ref="G22:G37" si="1">E22*F22</f>
        <v>0</v>
      </c>
    </row>
    <row r="23" spans="1:7" s="2" customFormat="1">
      <c r="A23" s="45">
        <v>5</v>
      </c>
      <c r="B23" s="53">
        <v>184215133</v>
      </c>
      <c r="C23" s="78" t="s">
        <v>56</v>
      </c>
      <c r="D23" s="54" t="s">
        <v>0</v>
      </c>
      <c r="E23" s="58">
        <f>E21</f>
        <v>30</v>
      </c>
      <c r="F23" s="49"/>
      <c r="G23" s="67">
        <f t="shared" si="1"/>
        <v>0</v>
      </c>
    </row>
    <row r="24" spans="1:7" s="2" customFormat="1">
      <c r="A24" s="53">
        <v>6</v>
      </c>
      <c r="B24" s="53">
        <v>914911511</v>
      </c>
      <c r="C24" s="78" t="s">
        <v>57</v>
      </c>
      <c r="D24" s="54" t="s">
        <v>0</v>
      </c>
      <c r="E24" s="58">
        <f>E21</f>
        <v>30</v>
      </c>
      <c r="F24" s="49"/>
      <c r="G24" s="67">
        <f t="shared" si="1"/>
        <v>0</v>
      </c>
    </row>
    <row r="25" spans="1:7" s="2" customFormat="1" ht="15" customHeight="1">
      <c r="A25" s="53">
        <v>7</v>
      </c>
      <c r="B25" s="53" t="s">
        <v>12</v>
      </c>
      <c r="C25" s="78" t="s">
        <v>11</v>
      </c>
      <c r="D25" s="54" t="s">
        <v>0</v>
      </c>
      <c r="E25" s="58">
        <f>E21</f>
        <v>30</v>
      </c>
      <c r="F25" s="49"/>
      <c r="G25" s="47">
        <f t="shared" si="1"/>
        <v>0</v>
      </c>
    </row>
    <row r="26" spans="1:7" s="2" customFormat="1">
      <c r="A26" s="45">
        <v>8</v>
      </c>
      <c r="B26" s="53">
        <v>184813121</v>
      </c>
      <c r="C26" s="78" t="s">
        <v>58</v>
      </c>
      <c r="D26" s="54" t="s">
        <v>0</v>
      </c>
      <c r="E26" s="58">
        <f>E21</f>
        <v>30</v>
      </c>
      <c r="F26" s="49"/>
      <c r="G26" s="67">
        <f t="shared" si="1"/>
        <v>0</v>
      </c>
    </row>
    <row r="27" spans="1:7" s="2" customFormat="1" ht="15" customHeight="1">
      <c r="A27" s="53">
        <v>9</v>
      </c>
      <c r="B27" s="53">
        <v>184852321</v>
      </c>
      <c r="C27" s="78" t="s">
        <v>64</v>
      </c>
      <c r="D27" s="54" t="s">
        <v>0</v>
      </c>
      <c r="E27" s="58">
        <f>E21</f>
        <v>30</v>
      </c>
      <c r="F27" s="49"/>
      <c r="G27" s="47">
        <f t="shared" si="1"/>
        <v>0</v>
      </c>
    </row>
    <row r="28" spans="1:7" s="2" customFormat="1">
      <c r="A28" s="53">
        <v>10</v>
      </c>
      <c r="B28" s="53">
        <v>184215412</v>
      </c>
      <c r="C28" s="78" t="s">
        <v>54</v>
      </c>
      <c r="D28" s="54" t="s">
        <v>0</v>
      </c>
      <c r="E28" s="58">
        <f>E21</f>
        <v>30</v>
      </c>
      <c r="F28" s="49"/>
      <c r="G28" s="67">
        <f t="shared" si="1"/>
        <v>0</v>
      </c>
    </row>
    <row r="29" spans="1:7" s="2" customFormat="1" ht="15" customHeight="1">
      <c r="A29" s="45">
        <v>11</v>
      </c>
      <c r="B29" s="53" t="s">
        <v>12</v>
      </c>
      <c r="C29" s="68" t="s">
        <v>36</v>
      </c>
      <c r="D29" s="54" t="s">
        <v>0</v>
      </c>
      <c r="E29" s="58">
        <f>E21*3</f>
        <v>90</v>
      </c>
      <c r="F29" s="49"/>
      <c r="G29" s="47">
        <f t="shared" si="1"/>
        <v>0</v>
      </c>
    </row>
    <row r="30" spans="1:7" s="2" customFormat="1" ht="15" customHeight="1">
      <c r="A30" s="53">
        <v>12</v>
      </c>
      <c r="B30" s="45" t="s">
        <v>12</v>
      </c>
      <c r="C30" s="57" t="s">
        <v>24</v>
      </c>
      <c r="D30" s="54" t="s">
        <v>0</v>
      </c>
      <c r="E30" s="58">
        <f>E22*3</f>
        <v>90</v>
      </c>
      <c r="F30" s="49"/>
      <c r="G30" s="47">
        <f t="shared" si="1"/>
        <v>0</v>
      </c>
    </row>
    <row r="31" spans="1:7" s="2" customFormat="1" ht="15" customHeight="1">
      <c r="A31" s="53">
        <v>13</v>
      </c>
      <c r="B31" s="53" t="s">
        <v>12</v>
      </c>
      <c r="C31" s="68" t="s">
        <v>25</v>
      </c>
      <c r="D31" s="54" t="s">
        <v>0</v>
      </c>
      <c r="E31" s="58">
        <f>E21</f>
        <v>30</v>
      </c>
      <c r="F31" s="49"/>
      <c r="G31" s="47">
        <f t="shared" si="1"/>
        <v>0</v>
      </c>
    </row>
    <row r="32" spans="1:7" s="2" customFormat="1" ht="15" customHeight="1">
      <c r="A32" s="45">
        <v>14</v>
      </c>
      <c r="B32" s="53" t="s">
        <v>12</v>
      </c>
      <c r="C32" s="68" t="s">
        <v>61</v>
      </c>
      <c r="D32" s="54" t="s">
        <v>0</v>
      </c>
      <c r="E32" s="58">
        <f>E21</f>
        <v>30</v>
      </c>
      <c r="F32" s="49"/>
      <c r="G32" s="47">
        <f t="shared" si="1"/>
        <v>0</v>
      </c>
    </row>
    <row r="33" spans="1:7" s="2" customFormat="1" ht="36" customHeight="1">
      <c r="A33" s="53">
        <v>15</v>
      </c>
      <c r="B33" s="45" t="s">
        <v>12</v>
      </c>
      <c r="C33" s="59" t="s">
        <v>34</v>
      </c>
      <c r="D33" s="58" t="s">
        <v>42</v>
      </c>
      <c r="E33" s="58">
        <f>E21*2.5</f>
        <v>75</v>
      </c>
      <c r="F33" s="49"/>
      <c r="G33" s="47">
        <f t="shared" si="1"/>
        <v>0</v>
      </c>
    </row>
    <row r="34" spans="1:7" s="2" customFormat="1" ht="15" customHeight="1">
      <c r="A34" s="53">
        <v>16</v>
      </c>
      <c r="B34" s="53" t="s">
        <v>12</v>
      </c>
      <c r="C34" s="68" t="s">
        <v>30</v>
      </c>
      <c r="D34" s="54" t="s">
        <v>15</v>
      </c>
      <c r="E34" s="58">
        <f>E32/2</f>
        <v>15</v>
      </c>
      <c r="F34" s="49"/>
      <c r="G34" s="47">
        <f t="shared" si="1"/>
        <v>0</v>
      </c>
    </row>
    <row r="35" spans="1:7" s="2" customFormat="1" ht="15" customHeight="1">
      <c r="A35" s="45">
        <v>17</v>
      </c>
      <c r="B35" s="53" t="s">
        <v>12</v>
      </c>
      <c r="C35" s="68" t="s">
        <v>62</v>
      </c>
      <c r="D35" s="54" t="s">
        <v>0</v>
      </c>
      <c r="E35" s="58">
        <f>E21*4</f>
        <v>120</v>
      </c>
      <c r="F35" s="49"/>
      <c r="G35" s="47">
        <f t="shared" si="1"/>
        <v>0</v>
      </c>
    </row>
    <row r="36" spans="1:7" s="2" customFormat="1" ht="15" customHeight="1">
      <c r="A36" s="53">
        <v>18</v>
      </c>
      <c r="B36" s="53" t="s">
        <v>12</v>
      </c>
      <c r="C36" s="68" t="s">
        <v>23</v>
      </c>
      <c r="D36" s="54" t="s">
        <v>0</v>
      </c>
      <c r="E36" s="58">
        <f>E21</f>
        <v>30</v>
      </c>
      <c r="F36" s="49"/>
      <c r="G36" s="47">
        <f t="shared" si="1"/>
        <v>0</v>
      </c>
    </row>
    <row r="37" spans="1:7" s="2" customFormat="1" ht="15" customHeight="1">
      <c r="A37" s="53">
        <v>19</v>
      </c>
      <c r="B37" s="53" t="s">
        <v>12</v>
      </c>
      <c r="C37" s="68" t="s">
        <v>52</v>
      </c>
      <c r="D37" s="54" t="s">
        <v>14</v>
      </c>
      <c r="E37" s="58">
        <f>E21*0.1</f>
        <v>3</v>
      </c>
      <c r="F37" s="49"/>
      <c r="G37" s="47">
        <f t="shared" si="1"/>
        <v>0</v>
      </c>
    </row>
    <row r="38" spans="1:7" s="2" customFormat="1" ht="15" customHeight="1">
      <c r="A38" s="45"/>
      <c r="B38" s="45"/>
      <c r="C38" s="69" t="s">
        <v>67</v>
      </c>
      <c r="D38" s="71" t="s">
        <v>27</v>
      </c>
      <c r="E38" s="72"/>
      <c r="F38" s="73">
        <f>SUM(G21:G37)/E21</f>
        <v>0</v>
      </c>
      <c r="G38" s="74"/>
    </row>
    <row r="39" spans="1:7" s="2" customFormat="1" ht="15" customHeight="1">
      <c r="A39" s="90" t="s">
        <v>60</v>
      </c>
      <c r="B39" s="91"/>
      <c r="C39" s="91"/>
      <c r="D39" s="91"/>
      <c r="E39" s="91"/>
      <c r="F39" s="91"/>
      <c r="G39" s="92"/>
    </row>
    <row r="40" spans="1:7" s="2" customFormat="1">
      <c r="A40" s="45">
        <v>20</v>
      </c>
      <c r="B40" s="53">
        <v>183101121</v>
      </c>
      <c r="C40" s="44" t="s">
        <v>53</v>
      </c>
      <c r="D40" s="54" t="s">
        <v>0</v>
      </c>
      <c r="E40" s="58">
        <v>70</v>
      </c>
      <c r="F40" s="49"/>
      <c r="G40" s="67">
        <f>E40*F40</f>
        <v>0</v>
      </c>
    </row>
    <row r="41" spans="1:7" s="2" customFormat="1">
      <c r="A41" s="45">
        <v>21</v>
      </c>
      <c r="B41" s="53">
        <v>184102115</v>
      </c>
      <c r="C41" s="44" t="s">
        <v>55</v>
      </c>
      <c r="D41" s="54" t="s">
        <v>0</v>
      </c>
      <c r="E41" s="58">
        <v>70</v>
      </c>
      <c r="F41" s="49"/>
      <c r="G41" s="67">
        <f t="shared" ref="G41:G56" si="2">E41*F41</f>
        <v>0</v>
      </c>
    </row>
    <row r="42" spans="1:7" s="2" customFormat="1">
      <c r="A42" s="45">
        <v>22</v>
      </c>
      <c r="B42" s="53">
        <v>184215133</v>
      </c>
      <c r="C42" s="44" t="s">
        <v>56</v>
      </c>
      <c r="D42" s="54" t="s">
        <v>0</v>
      </c>
      <c r="E42" s="58">
        <v>70</v>
      </c>
      <c r="F42" s="49"/>
      <c r="G42" s="67">
        <f t="shared" si="2"/>
        <v>0</v>
      </c>
    </row>
    <row r="43" spans="1:7" s="2" customFormat="1">
      <c r="A43" s="45">
        <v>23</v>
      </c>
      <c r="B43" s="53">
        <v>914911511</v>
      </c>
      <c r="C43" s="44" t="s">
        <v>57</v>
      </c>
      <c r="D43" s="54" t="s">
        <v>0</v>
      </c>
      <c r="E43" s="58">
        <v>70</v>
      </c>
      <c r="F43" s="49"/>
      <c r="G43" s="67">
        <f t="shared" si="2"/>
        <v>0</v>
      </c>
    </row>
    <row r="44" spans="1:7" s="2" customFormat="1">
      <c r="A44" s="45">
        <v>24</v>
      </c>
      <c r="B44" s="53" t="s">
        <v>12</v>
      </c>
      <c r="C44" s="44" t="s">
        <v>11</v>
      </c>
      <c r="D44" s="54" t="s">
        <v>0</v>
      </c>
      <c r="E44" s="58">
        <f>E40</f>
        <v>70</v>
      </c>
      <c r="F44" s="49"/>
      <c r="G44" s="67">
        <f t="shared" si="2"/>
        <v>0</v>
      </c>
    </row>
    <row r="45" spans="1:7" s="2" customFormat="1">
      <c r="A45" s="45">
        <v>25</v>
      </c>
      <c r="B45" s="53">
        <v>184813121</v>
      </c>
      <c r="C45" s="44" t="s">
        <v>58</v>
      </c>
      <c r="D45" s="54" t="s">
        <v>0</v>
      </c>
      <c r="E45" s="58">
        <f>E40</f>
        <v>70</v>
      </c>
      <c r="F45" s="49"/>
      <c r="G45" s="67">
        <f t="shared" si="2"/>
        <v>0</v>
      </c>
    </row>
    <row r="46" spans="1:7" s="2" customFormat="1">
      <c r="A46" s="45">
        <v>26</v>
      </c>
      <c r="B46" s="53">
        <v>184852321</v>
      </c>
      <c r="C46" s="44" t="s">
        <v>26</v>
      </c>
      <c r="D46" s="54" t="s">
        <v>0</v>
      </c>
      <c r="E46" s="58">
        <v>70</v>
      </c>
      <c r="F46" s="49"/>
      <c r="G46" s="67">
        <f t="shared" si="2"/>
        <v>0</v>
      </c>
    </row>
    <row r="47" spans="1:7" s="2" customFormat="1">
      <c r="A47" s="45">
        <v>27</v>
      </c>
      <c r="B47" s="53">
        <v>184215412</v>
      </c>
      <c r="C47" s="44" t="s">
        <v>54</v>
      </c>
      <c r="D47" s="54" t="s">
        <v>0</v>
      </c>
      <c r="E47" s="58">
        <v>70</v>
      </c>
      <c r="F47" s="49"/>
      <c r="G47" s="67">
        <f t="shared" si="2"/>
        <v>0</v>
      </c>
    </row>
    <row r="48" spans="1:7" s="2" customFormat="1">
      <c r="A48" s="45">
        <v>28</v>
      </c>
      <c r="B48" s="53" t="s">
        <v>12</v>
      </c>
      <c r="C48" s="44" t="s">
        <v>36</v>
      </c>
      <c r="D48" s="54" t="s">
        <v>0</v>
      </c>
      <c r="E48" s="58">
        <f>E40*3</f>
        <v>210</v>
      </c>
      <c r="F48" s="49"/>
      <c r="G48" s="67">
        <f t="shared" si="2"/>
        <v>0</v>
      </c>
    </row>
    <row r="49" spans="1:7" s="2" customFormat="1">
      <c r="A49" s="45">
        <v>29</v>
      </c>
      <c r="B49" s="53" t="s">
        <v>12</v>
      </c>
      <c r="C49" s="44" t="s">
        <v>24</v>
      </c>
      <c r="D49" s="54" t="s">
        <v>0</v>
      </c>
      <c r="E49" s="58">
        <f>E40*3</f>
        <v>210</v>
      </c>
      <c r="F49" s="49"/>
      <c r="G49" s="67">
        <f t="shared" si="2"/>
        <v>0</v>
      </c>
    </row>
    <row r="50" spans="1:7" s="2" customFormat="1">
      <c r="A50" s="45">
        <v>30</v>
      </c>
      <c r="B50" s="53" t="s">
        <v>12</v>
      </c>
      <c r="C50" s="44" t="s">
        <v>25</v>
      </c>
      <c r="D50" s="54" t="s">
        <v>0</v>
      </c>
      <c r="E50" s="58">
        <v>70</v>
      </c>
      <c r="F50" s="49"/>
      <c r="G50" s="67">
        <f t="shared" si="2"/>
        <v>0</v>
      </c>
    </row>
    <row r="51" spans="1:7" s="2" customFormat="1">
      <c r="A51" s="45">
        <v>31</v>
      </c>
      <c r="B51" s="53" t="s">
        <v>12</v>
      </c>
      <c r="C51" s="59" t="s">
        <v>28</v>
      </c>
      <c r="D51" s="54" t="s">
        <v>0</v>
      </c>
      <c r="E51" s="58">
        <v>70</v>
      </c>
      <c r="F51" s="49"/>
      <c r="G51" s="67">
        <f t="shared" si="2"/>
        <v>0</v>
      </c>
    </row>
    <row r="52" spans="1:7" s="2" customFormat="1" ht="34.799999999999997">
      <c r="A52" s="45">
        <v>32</v>
      </c>
      <c r="B52" s="53" t="s">
        <v>12</v>
      </c>
      <c r="C52" s="59" t="s">
        <v>34</v>
      </c>
      <c r="D52" s="54" t="s">
        <v>42</v>
      </c>
      <c r="E52" s="58">
        <f>E40*2.5</f>
        <v>175</v>
      </c>
      <c r="F52" s="49"/>
      <c r="G52" s="67">
        <f t="shared" si="2"/>
        <v>0</v>
      </c>
    </row>
    <row r="53" spans="1:7" s="2" customFormat="1" ht="15" customHeight="1">
      <c r="A53" s="45">
        <v>33</v>
      </c>
      <c r="B53" s="45" t="s">
        <v>12</v>
      </c>
      <c r="C53" s="70" t="s">
        <v>30</v>
      </c>
      <c r="D53" s="58" t="s">
        <v>15</v>
      </c>
      <c r="E53" s="58">
        <f>E51/2</f>
        <v>35</v>
      </c>
      <c r="F53" s="49"/>
      <c r="G53" s="67">
        <f t="shared" si="2"/>
        <v>0</v>
      </c>
    </row>
    <row r="54" spans="1:7" s="2" customFormat="1" ht="15" customHeight="1">
      <c r="A54" s="45">
        <v>34</v>
      </c>
      <c r="B54" s="45" t="s">
        <v>12</v>
      </c>
      <c r="C54" s="70" t="s">
        <v>37</v>
      </c>
      <c r="D54" s="58" t="s">
        <v>14</v>
      </c>
      <c r="E54" s="58">
        <f>E40*0.5</f>
        <v>35</v>
      </c>
      <c r="F54" s="49"/>
      <c r="G54" s="67">
        <f t="shared" si="2"/>
        <v>0</v>
      </c>
    </row>
    <row r="55" spans="1:7" s="2" customFormat="1" ht="15" customHeight="1">
      <c r="A55" s="45">
        <v>35</v>
      </c>
      <c r="B55" s="45" t="s">
        <v>12</v>
      </c>
      <c r="C55" s="57" t="s">
        <v>52</v>
      </c>
      <c r="D55" s="58" t="s">
        <v>14</v>
      </c>
      <c r="E55" s="58">
        <f>E40*0.1</f>
        <v>7</v>
      </c>
      <c r="F55" s="49"/>
      <c r="G55" s="47">
        <f t="shared" si="2"/>
        <v>0</v>
      </c>
    </row>
    <row r="56" spans="1:7" s="2" customFormat="1" ht="15" customHeight="1">
      <c r="A56" s="45">
        <v>36</v>
      </c>
      <c r="B56" s="45" t="s">
        <v>12</v>
      </c>
      <c r="C56" s="70" t="s">
        <v>23</v>
      </c>
      <c r="D56" s="58" t="s">
        <v>0</v>
      </c>
      <c r="E56" s="58">
        <v>70</v>
      </c>
      <c r="F56" s="49"/>
      <c r="G56" s="67">
        <f t="shared" si="2"/>
        <v>0</v>
      </c>
    </row>
    <row r="57" spans="1:7" s="2" customFormat="1" ht="15" customHeight="1">
      <c r="A57" s="45"/>
      <c r="B57" s="45"/>
      <c r="C57" s="69" t="s">
        <v>66</v>
      </c>
      <c r="D57" s="71" t="s">
        <v>27</v>
      </c>
      <c r="E57" s="72"/>
      <c r="F57" s="73">
        <f>SUM(G40:G56)/E40</f>
        <v>0</v>
      </c>
      <c r="G57" s="74"/>
    </row>
    <row r="58" spans="1:7" s="2" customFormat="1" ht="15" customHeight="1">
      <c r="A58" s="90" t="s">
        <v>43</v>
      </c>
      <c r="B58" s="91"/>
      <c r="C58" s="91"/>
      <c r="D58" s="91"/>
      <c r="E58" s="91"/>
      <c r="F58" s="91"/>
      <c r="G58" s="92"/>
    </row>
    <row r="59" spans="1:7" ht="15" customHeight="1">
      <c r="A59" s="45">
        <v>37</v>
      </c>
      <c r="B59" s="45" t="s">
        <v>8</v>
      </c>
      <c r="C59" s="48" t="s">
        <v>73</v>
      </c>
      <c r="D59" s="58" t="s">
        <v>0</v>
      </c>
      <c r="E59" s="45">
        <v>22</v>
      </c>
      <c r="F59" s="46"/>
      <c r="G59" s="47">
        <f t="shared" ref="G59" si="3">E59*F59</f>
        <v>0</v>
      </c>
    </row>
    <row r="60" spans="1:7" ht="15" customHeight="1">
      <c r="A60" s="45">
        <v>38</v>
      </c>
      <c r="B60" s="45" t="s">
        <v>8</v>
      </c>
      <c r="C60" s="48" t="s">
        <v>74</v>
      </c>
      <c r="D60" s="58" t="s">
        <v>0</v>
      </c>
      <c r="E60" s="45">
        <v>4</v>
      </c>
      <c r="F60" s="46"/>
      <c r="G60" s="47">
        <f t="shared" ref="G60" si="4">E60*F60</f>
        <v>0</v>
      </c>
    </row>
    <row r="61" spans="1:7" ht="15" customHeight="1">
      <c r="A61" s="45">
        <v>39</v>
      </c>
      <c r="B61" s="45" t="s">
        <v>8</v>
      </c>
      <c r="C61" s="48" t="s">
        <v>75</v>
      </c>
      <c r="D61" s="58" t="s">
        <v>0</v>
      </c>
      <c r="E61" s="45">
        <v>4</v>
      </c>
      <c r="F61" s="46"/>
      <c r="G61" s="47">
        <f t="shared" ref="G61" si="5">E61*F61</f>
        <v>0</v>
      </c>
    </row>
    <row r="62" spans="1:7" ht="15" customHeight="1">
      <c r="A62" s="45">
        <v>40</v>
      </c>
      <c r="B62" s="45" t="s">
        <v>8</v>
      </c>
      <c r="C62" s="48" t="s">
        <v>76</v>
      </c>
      <c r="D62" s="58" t="s">
        <v>0</v>
      </c>
      <c r="E62" s="45">
        <v>6</v>
      </c>
      <c r="F62" s="46"/>
      <c r="G62" s="47">
        <f t="shared" ref="G62" si="6">E62*F62</f>
        <v>0</v>
      </c>
    </row>
    <row r="63" spans="1:7" ht="15" customHeight="1">
      <c r="A63" s="45">
        <v>41</v>
      </c>
      <c r="B63" s="45" t="s">
        <v>8</v>
      </c>
      <c r="C63" s="48" t="s">
        <v>77</v>
      </c>
      <c r="D63" s="58" t="s">
        <v>0</v>
      </c>
      <c r="E63" s="45">
        <v>3</v>
      </c>
      <c r="F63" s="46"/>
      <c r="G63" s="47">
        <f t="shared" ref="G63" si="7">E63*F63</f>
        <v>0</v>
      </c>
    </row>
    <row r="64" spans="1:7" ht="15" customHeight="1">
      <c r="A64" s="45">
        <v>42</v>
      </c>
      <c r="B64" s="45" t="s">
        <v>8</v>
      </c>
      <c r="C64" s="48" t="s">
        <v>68</v>
      </c>
      <c r="D64" s="58" t="s">
        <v>0</v>
      </c>
      <c r="E64" s="45">
        <v>15</v>
      </c>
      <c r="F64" s="46"/>
      <c r="G64" s="47">
        <f t="shared" ref="G64" si="8">E64*F64</f>
        <v>0</v>
      </c>
    </row>
    <row r="65" spans="1:7" ht="15" customHeight="1">
      <c r="A65" s="45">
        <v>43</v>
      </c>
      <c r="B65" s="53" t="s">
        <v>8</v>
      </c>
      <c r="C65" s="56" t="s">
        <v>69</v>
      </c>
      <c r="D65" s="54" t="s">
        <v>0</v>
      </c>
      <c r="E65" s="58">
        <v>19</v>
      </c>
      <c r="F65" s="55"/>
      <c r="G65" s="47">
        <f>E65*F65</f>
        <v>0</v>
      </c>
    </row>
    <row r="66" spans="1:7" ht="15" customHeight="1">
      <c r="A66" s="45">
        <v>44</v>
      </c>
      <c r="B66" s="53" t="s">
        <v>8</v>
      </c>
      <c r="C66" s="56" t="s">
        <v>38</v>
      </c>
      <c r="D66" s="54" t="s">
        <v>0</v>
      </c>
      <c r="E66" s="58">
        <v>9</v>
      </c>
      <c r="F66" s="55"/>
      <c r="G66" s="47">
        <f>E66*F66</f>
        <v>0</v>
      </c>
    </row>
    <row r="67" spans="1:7" s="2" customFormat="1" ht="15" customHeight="1">
      <c r="A67" s="45">
        <v>45</v>
      </c>
      <c r="B67" s="45" t="s">
        <v>8</v>
      </c>
      <c r="C67" s="57" t="s">
        <v>70</v>
      </c>
      <c r="D67" s="58" t="s">
        <v>0</v>
      </c>
      <c r="E67" s="58">
        <v>4</v>
      </c>
      <c r="F67" s="46"/>
      <c r="G67" s="47">
        <f>E67*F67</f>
        <v>0</v>
      </c>
    </row>
    <row r="68" spans="1:7" ht="15" customHeight="1">
      <c r="A68" s="45">
        <v>46</v>
      </c>
      <c r="B68" s="45" t="s">
        <v>8</v>
      </c>
      <c r="C68" s="48" t="s">
        <v>78</v>
      </c>
      <c r="D68" s="58" t="s">
        <v>0</v>
      </c>
      <c r="E68" s="45">
        <v>1</v>
      </c>
      <c r="F68" s="46"/>
      <c r="G68" s="47">
        <f t="shared" ref="G68" si="9">E68*F68</f>
        <v>0</v>
      </c>
    </row>
    <row r="69" spans="1:7" ht="15" customHeight="1">
      <c r="A69" s="45">
        <v>47</v>
      </c>
      <c r="B69" s="45" t="s">
        <v>8</v>
      </c>
      <c r="C69" s="48" t="s">
        <v>79</v>
      </c>
      <c r="D69" s="58" t="s">
        <v>0</v>
      </c>
      <c r="E69" s="45">
        <v>4</v>
      </c>
      <c r="F69" s="46"/>
      <c r="G69" s="47">
        <f t="shared" ref="G69" si="10">E69*F69</f>
        <v>0</v>
      </c>
    </row>
    <row r="70" spans="1:7" ht="15" customHeight="1">
      <c r="A70" s="45">
        <v>48</v>
      </c>
      <c r="B70" s="45" t="s">
        <v>8</v>
      </c>
      <c r="C70" s="48" t="s">
        <v>71</v>
      </c>
      <c r="D70" s="58" t="s">
        <v>0</v>
      </c>
      <c r="E70" s="45">
        <v>7</v>
      </c>
      <c r="F70" s="46"/>
      <c r="G70" s="47">
        <f t="shared" ref="G70" si="11">E70*F70</f>
        <v>0</v>
      </c>
    </row>
    <row r="71" spans="1:7" ht="15" customHeight="1">
      <c r="A71" s="45">
        <v>49</v>
      </c>
      <c r="B71" s="45" t="s">
        <v>8</v>
      </c>
      <c r="C71" s="48" t="s">
        <v>72</v>
      </c>
      <c r="D71" s="58" t="s">
        <v>0</v>
      </c>
      <c r="E71" s="45">
        <v>2</v>
      </c>
      <c r="F71" s="46"/>
      <c r="G71" s="47">
        <f>E71*F71</f>
        <v>0</v>
      </c>
    </row>
    <row r="72" spans="1:7" s="2" customFormat="1" ht="15" customHeight="1">
      <c r="A72" s="90" t="s">
        <v>80</v>
      </c>
      <c r="B72" s="91"/>
      <c r="C72" s="91"/>
      <c r="D72" s="91"/>
      <c r="E72" s="91"/>
      <c r="F72" s="91"/>
      <c r="G72" s="92"/>
    </row>
    <row r="73" spans="1:7" ht="15" customHeight="1">
      <c r="A73" s="45">
        <v>50</v>
      </c>
      <c r="B73" s="45">
        <v>183111113</v>
      </c>
      <c r="C73" s="48" t="s">
        <v>92</v>
      </c>
      <c r="D73" s="58" t="s">
        <v>0</v>
      </c>
      <c r="E73" s="45">
        <v>2000</v>
      </c>
      <c r="F73" s="46"/>
      <c r="G73" s="47">
        <f t="shared" ref="G73:G89" si="12">E73*F73</f>
        <v>0</v>
      </c>
    </row>
    <row r="74" spans="1:7" ht="15" customHeight="1">
      <c r="A74" s="45">
        <v>51</v>
      </c>
      <c r="B74" s="45">
        <v>184102211</v>
      </c>
      <c r="C74" s="48" t="s">
        <v>93</v>
      </c>
      <c r="D74" s="58" t="s">
        <v>0</v>
      </c>
      <c r="E74" s="45">
        <v>2000</v>
      </c>
      <c r="F74" s="46"/>
      <c r="G74" s="47">
        <f t="shared" si="12"/>
        <v>0</v>
      </c>
    </row>
    <row r="75" spans="1:7" ht="15" customHeight="1">
      <c r="A75" s="45">
        <v>52</v>
      </c>
      <c r="B75" s="45">
        <v>185804511</v>
      </c>
      <c r="C75" s="48" t="s">
        <v>94</v>
      </c>
      <c r="D75" s="58" t="s">
        <v>15</v>
      </c>
      <c r="E75" s="45">
        <f>536*2</f>
        <v>1072</v>
      </c>
      <c r="F75" s="46"/>
      <c r="G75" s="47">
        <f t="shared" si="12"/>
        <v>0</v>
      </c>
    </row>
    <row r="76" spans="1:7" ht="15" customHeight="1">
      <c r="A76" s="45">
        <v>53</v>
      </c>
      <c r="B76" s="45" t="s">
        <v>12</v>
      </c>
      <c r="C76" s="48" t="s">
        <v>82</v>
      </c>
      <c r="D76" s="58" t="s">
        <v>81</v>
      </c>
      <c r="E76" s="45">
        <v>6</v>
      </c>
      <c r="F76" s="46"/>
      <c r="G76" s="47">
        <f t="shared" si="12"/>
        <v>0</v>
      </c>
    </row>
    <row r="77" spans="1:7" ht="15" customHeight="1">
      <c r="A77" s="45">
        <v>54</v>
      </c>
      <c r="B77" s="45">
        <v>183403114</v>
      </c>
      <c r="C77" s="48" t="s">
        <v>95</v>
      </c>
      <c r="D77" s="58" t="s">
        <v>15</v>
      </c>
      <c r="E77" s="45">
        <v>1072</v>
      </c>
      <c r="F77" s="46"/>
      <c r="G77" s="47">
        <f t="shared" si="12"/>
        <v>0</v>
      </c>
    </row>
    <row r="78" spans="1:7" ht="15" customHeight="1">
      <c r="A78" s="45">
        <v>55</v>
      </c>
      <c r="B78" s="45">
        <v>183403152</v>
      </c>
      <c r="C78" s="48" t="s">
        <v>96</v>
      </c>
      <c r="D78" s="58" t="s">
        <v>15</v>
      </c>
      <c r="E78" s="45">
        <v>1072</v>
      </c>
      <c r="F78" s="46"/>
      <c r="G78" s="47">
        <f t="shared" si="12"/>
        <v>0</v>
      </c>
    </row>
    <row r="79" spans="1:7" ht="15" customHeight="1">
      <c r="A79" s="45">
        <v>56</v>
      </c>
      <c r="B79" s="45">
        <v>183403153</v>
      </c>
      <c r="C79" s="48" t="s">
        <v>97</v>
      </c>
      <c r="D79" s="58" t="s">
        <v>15</v>
      </c>
      <c r="E79" s="45">
        <v>536</v>
      </c>
      <c r="F79" s="46"/>
      <c r="G79" s="47">
        <f t="shared" si="12"/>
        <v>0</v>
      </c>
    </row>
    <row r="80" spans="1:7" ht="23.4">
      <c r="A80" s="45">
        <v>57</v>
      </c>
      <c r="B80" s="45" t="s">
        <v>84</v>
      </c>
      <c r="C80" s="44" t="s">
        <v>83</v>
      </c>
      <c r="D80" s="58" t="s">
        <v>40</v>
      </c>
      <c r="E80" s="45">
        <v>1.5</v>
      </c>
      <c r="F80" s="46"/>
      <c r="G80" s="47">
        <f t="shared" si="12"/>
        <v>0</v>
      </c>
    </row>
    <row r="81" spans="1:41" ht="15" customHeight="1">
      <c r="A81" s="45">
        <v>58</v>
      </c>
      <c r="B81" s="45">
        <v>171211101</v>
      </c>
      <c r="C81" s="48" t="s">
        <v>98</v>
      </c>
      <c r="D81" s="58" t="s">
        <v>40</v>
      </c>
      <c r="E81" s="45">
        <v>1.5</v>
      </c>
      <c r="F81" s="46"/>
      <c r="G81" s="47">
        <f t="shared" si="12"/>
        <v>0</v>
      </c>
    </row>
    <row r="82" spans="1:41" ht="15" customHeight="1">
      <c r="A82" s="45">
        <v>59</v>
      </c>
      <c r="B82" s="45">
        <v>162751117</v>
      </c>
      <c r="C82" s="48" t="s">
        <v>99</v>
      </c>
      <c r="D82" s="58" t="s">
        <v>85</v>
      </c>
      <c r="E82" s="45">
        <v>1.5</v>
      </c>
      <c r="F82" s="46"/>
      <c r="G82" s="47">
        <f t="shared" si="12"/>
        <v>0</v>
      </c>
    </row>
    <row r="83" spans="1:41" ht="15" customHeight="1">
      <c r="A83" s="45">
        <v>60</v>
      </c>
      <c r="B83" s="45" t="s">
        <v>12</v>
      </c>
      <c r="C83" s="48" t="s">
        <v>87</v>
      </c>
      <c r="D83" s="58" t="s">
        <v>86</v>
      </c>
      <c r="E83" s="45">
        <v>3</v>
      </c>
      <c r="F83" s="46"/>
      <c r="G83" s="47">
        <f t="shared" si="12"/>
        <v>0</v>
      </c>
    </row>
    <row r="84" spans="1:41" ht="15" customHeight="1">
      <c r="A84" s="45">
        <v>61</v>
      </c>
      <c r="B84" s="45" t="s">
        <v>12</v>
      </c>
      <c r="C84" s="48" t="s">
        <v>41</v>
      </c>
      <c r="D84" s="58" t="s">
        <v>42</v>
      </c>
      <c r="E84" s="45">
        <v>127</v>
      </c>
      <c r="F84" s="46"/>
      <c r="G84" s="47">
        <f t="shared" si="12"/>
        <v>0</v>
      </c>
    </row>
    <row r="85" spans="1:41" ht="15" customHeight="1">
      <c r="A85" s="45">
        <v>62</v>
      </c>
      <c r="B85" s="45">
        <v>184911421</v>
      </c>
      <c r="C85" s="48" t="s">
        <v>88</v>
      </c>
      <c r="D85" s="58" t="s">
        <v>15</v>
      </c>
      <c r="E85" s="45">
        <v>536</v>
      </c>
      <c r="F85" s="46"/>
      <c r="G85" s="47">
        <f t="shared" si="12"/>
        <v>0</v>
      </c>
    </row>
    <row r="86" spans="1:41" ht="15" customHeight="1">
      <c r="A86" s="45">
        <v>63</v>
      </c>
      <c r="B86" s="45" t="s">
        <v>12</v>
      </c>
      <c r="C86" s="48" t="s">
        <v>90</v>
      </c>
      <c r="D86" s="58" t="s">
        <v>89</v>
      </c>
      <c r="E86" s="45">
        <v>55</v>
      </c>
      <c r="F86" s="46"/>
      <c r="G86" s="47">
        <f t="shared" si="12"/>
        <v>0</v>
      </c>
    </row>
    <row r="87" spans="1:41" ht="69">
      <c r="A87" s="45">
        <v>64</v>
      </c>
      <c r="B87" s="45" t="s">
        <v>12</v>
      </c>
      <c r="C87" s="44" t="s">
        <v>91</v>
      </c>
      <c r="D87" s="58" t="s">
        <v>15</v>
      </c>
      <c r="E87" s="45">
        <v>25</v>
      </c>
      <c r="F87" s="46"/>
      <c r="G87" s="47">
        <f t="shared" si="12"/>
        <v>0</v>
      </c>
    </row>
    <row r="88" spans="1:41" ht="13.2">
      <c r="A88" s="45">
        <v>65</v>
      </c>
      <c r="B88" s="45">
        <v>185851121</v>
      </c>
      <c r="C88" s="44" t="s">
        <v>101</v>
      </c>
      <c r="D88" s="58" t="s">
        <v>100</v>
      </c>
      <c r="E88" s="45">
        <v>54</v>
      </c>
      <c r="F88" s="46"/>
      <c r="G88" s="47">
        <f t="shared" si="12"/>
        <v>0</v>
      </c>
    </row>
    <row r="89" spans="1:41" ht="13.2">
      <c r="A89" s="45">
        <v>66</v>
      </c>
      <c r="B89" s="45">
        <v>185851129</v>
      </c>
      <c r="C89" s="44" t="s">
        <v>102</v>
      </c>
      <c r="D89" s="58" t="s">
        <v>100</v>
      </c>
      <c r="E89" s="45">
        <v>54</v>
      </c>
      <c r="F89" s="46"/>
      <c r="G89" s="47">
        <f t="shared" si="12"/>
        <v>0</v>
      </c>
    </row>
    <row r="90" spans="1:41" s="2" customFormat="1" ht="15" customHeight="1">
      <c r="A90" s="90" t="s">
        <v>44</v>
      </c>
      <c r="B90" s="91"/>
      <c r="C90" s="91"/>
      <c r="D90" s="91"/>
      <c r="E90" s="91"/>
      <c r="F90" s="91"/>
      <c r="G90" s="92"/>
    </row>
    <row r="91" spans="1:41" s="76" customFormat="1">
      <c r="A91" s="45">
        <v>67</v>
      </c>
      <c r="B91" s="45" t="s">
        <v>8</v>
      </c>
      <c r="C91" s="75" t="s">
        <v>103</v>
      </c>
      <c r="D91" s="58" t="s">
        <v>0</v>
      </c>
      <c r="E91" s="58">
        <v>660</v>
      </c>
      <c r="F91" s="49"/>
      <c r="G91" s="47">
        <f t="shared" ref="G91" si="13">E91*F91</f>
        <v>0</v>
      </c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</row>
    <row r="92" spans="1:41" s="76" customFormat="1">
      <c r="A92" s="45">
        <v>68</v>
      </c>
      <c r="B92" s="45" t="s">
        <v>8</v>
      </c>
      <c r="C92" s="75" t="s">
        <v>104</v>
      </c>
      <c r="D92" s="58" t="s">
        <v>0</v>
      </c>
      <c r="E92" s="58">
        <v>100</v>
      </c>
      <c r="F92" s="49"/>
      <c r="G92" s="47">
        <f t="shared" ref="G92" si="14">E92*F92</f>
        <v>0</v>
      </c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</row>
    <row r="93" spans="1:41" s="76" customFormat="1">
      <c r="A93" s="45">
        <v>69</v>
      </c>
      <c r="B93" s="45" t="s">
        <v>8</v>
      </c>
      <c r="C93" s="75" t="s">
        <v>105</v>
      </c>
      <c r="D93" s="58" t="s">
        <v>0</v>
      </c>
      <c r="E93" s="58">
        <v>640</v>
      </c>
      <c r="F93" s="49"/>
      <c r="G93" s="47">
        <f t="shared" ref="G93:G95" si="15">E93*F93</f>
        <v>0</v>
      </c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</row>
    <row r="94" spans="1:41" s="76" customFormat="1">
      <c r="A94" s="45">
        <v>70</v>
      </c>
      <c r="B94" s="45" t="s">
        <v>8</v>
      </c>
      <c r="C94" s="75" t="s">
        <v>106</v>
      </c>
      <c r="D94" s="58" t="s">
        <v>0</v>
      </c>
      <c r="E94" s="58">
        <v>200</v>
      </c>
      <c r="F94" s="49"/>
      <c r="G94" s="47">
        <f t="shared" si="15"/>
        <v>0</v>
      </c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</row>
    <row r="95" spans="1:41" s="76" customFormat="1">
      <c r="A95" s="45">
        <v>71</v>
      </c>
      <c r="B95" s="45" t="s">
        <v>8</v>
      </c>
      <c r="C95" s="75" t="s">
        <v>107</v>
      </c>
      <c r="D95" s="58" t="s">
        <v>0</v>
      </c>
      <c r="E95" s="58">
        <v>400</v>
      </c>
      <c r="F95" s="49"/>
      <c r="G95" s="47">
        <f t="shared" si="15"/>
        <v>0</v>
      </c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</row>
    <row r="96" spans="1:41" s="2" customFormat="1" ht="15" customHeight="1">
      <c r="A96" s="90" t="s">
        <v>45</v>
      </c>
      <c r="B96" s="91"/>
      <c r="C96" s="91"/>
      <c r="D96" s="91"/>
      <c r="E96" s="91"/>
      <c r="F96" s="91"/>
      <c r="G96" s="92"/>
    </row>
    <row r="97" spans="1:7" s="2" customFormat="1" ht="15" customHeight="1">
      <c r="A97" s="45">
        <v>72</v>
      </c>
      <c r="B97" s="45" t="s">
        <v>12</v>
      </c>
      <c r="C97" s="48" t="s">
        <v>29</v>
      </c>
      <c r="D97" s="45" t="s">
        <v>0</v>
      </c>
      <c r="E97" s="45">
        <v>8</v>
      </c>
      <c r="F97" s="46"/>
      <c r="G97" s="47">
        <f t="shared" ref="G97" si="16">E97*F97</f>
        <v>0</v>
      </c>
    </row>
    <row r="98" spans="1:7" ht="15" customHeight="1">
      <c r="A98" s="45"/>
      <c r="B98" s="45"/>
      <c r="C98" s="81" t="s">
        <v>108</v>
      </c>
      <c r="D98" s="82"/>
      <c r="E98" s="82"/>
      <c r="F98" s="83"/>
      <c r="G98" s="52">
        <f>SUM(G20:G97)</f>
        <v>0</v>
      </c>
    </row>
    <row r="99" spans="1:7" ht="15" customHeight="1">
      <c r="A99" s="7"/>
      <c r="B99" s="12" t="s">
        <v>33</v>
      </c>
      <c r="C99" s="12"/>
      <c r="D99" s="7"/>
      <c r="E99" s="7"/>
      <c r="F99" s="11"/>
      <c r="G99" s="50"/>
    </row>
    <row r="100" spans="1:7" ht="23.4">
      <c r="A100" s="45">
        <v>73</v>
      </c>
      <c r="B100" s="45" t="s">
        <v>8</v>
      </c>
      <c r="C100" s="44" t="s">
        <v>39</v>
      </c>
      <c r="D100" s="45" t="s">
        <v>0</v>
      </c>
      <c r="E100" s="45">
        <v>100</v>
      </c>
      <c r="F100" s="46"/>
      <c r="G100" s="47">
        <f>E100*F100</f>
        <v>0</v>
      </c>
    </row>
    <row r="101" spans="1:7" ht="15" customHeight="1">
      <c r="A101" s="45"/>
      <c r="B101" s="45"/>
      <c r="C101" s="81" t="s">
        <v>32</v>
      </c>
      <c r="D101" s="82"/>
      <c r="E101" s="82"/>
      <c r="F101" s="83"/>
      <c r="G101" s="60">
        <f>SUM(G100:G100)</f>
        <v>0</v>
      </c>
    </row>
    <row r="102" spans="1:7">
      <c r="A102" s="7"/>
      <c r="B102" s="12" t="s">
        <v>50</v>
      </c>
      <c r="C102" s="12"/>
      <c r="D102" s="7"/>
      <c r="E102" s="11"/>
      <c r="F102" s="11"/>
      <c r="G102" s="37"/>
    </row>
    <row r="103" spans="1:7" ht="186.6" customHeight="1">
      <c r="A103" s="61">
        <v>74</v>
      </c>
      <c r="B103" s="45" t="s">
        <v>8</v>
      </c>
      <c r="C103" s="44" t="s">
        <v>114</v>
      </c>
      <c r="D103" s="45" t="s">
        <v>0</v>
      </c>
      <c r="E103" s="45">
        <v>70</v>
      </c>
      <c r="F103" s="62"/>
      <c r="G103" s="47">
        <f t="shared" ref="G103:G108" si="17">E103*F103</f>
        <v>0</v>
      </c>
    </row>
    <row r="104" spans="1:7" ht="180" customHeight="1">
      <c r="A104" s="61">
        <v>75</v>
      </c>
      <c r="B104" s="45" t="s">
        <v>8</v>
      </c>
      <c r="C104" s="44" t="s">
        <v>111</v>
      </c>
      <c r="D104" s="45" t="s">
        <v>0</v>
      </c>
      <c r="E104" s="45">
        <v>30</v>
      </c>
      <c r="F104" s="62"/>
      <c r="G104" s="47">
        <f t="shared" si="17"/>
        <v>0</v>
      </c>
    </row>
    <row r="105" spans="1:7" ht="143.4" customHeight="1">
      <c r="A105" s="61">
        <v>76</v>
      </c>
      <c r="B105" s="45" t="s">
        <v>8</v>
      </c>
      <c r="C105" s="44" t="s">
        <v>113</v>
      </c>
      <c r="D105" s="45" t="s">
        <v>0</v>
      </c>
      <c r="E105" s="45">
        <v>70</v>
      </c>
      <c r="F105" s="62"/>
      <c r="G105" s="47">
        <f t="shared" si="17"/>
        <v>0</v>
      </c>
    </row>
    <row r="106" spans="1:7" ht="162" customHeight="1">
      <c r="A106" s="61">
        <v>77</v>
      </c>
      <c r="B106" s="45" t="s">
        <v>8</v>
      </c>
      <c r="C106" s="44" t="s">
        <v>112</v>
      </c>
      <c r="D106" s="45" t="s">
        <v>0</v>
      </c>
      <c r="E106" s="45">
        <v>30</v>
      </c>
      <c r="F106" s="62"/>
      <c r="G106" s="47">
        <f t="shared" si="17"/>
        <v>0</v>
      </c>
    </row>
    <row r="107" spans="1:7" ht="99" customHeight="1">
      <c r="A107" s="61">
        <v>78</v>
      </c>
      <c r="B107" s="45" t="s">
        <v>8</v>
      </c>
      <c r="C107" s="79" t="s">
        <v>115</v>
      </c>
      <c r="D107" s="45" t="s">
        <v>15</v>
      </c>
      <c r="E107" s="45">
        <v>536</v>
      </c>
      <c r="F107" s="62"/>
      <c r="G107" s="47">
        <f t="shared" si="17"/>
        <v>0</v>
      </c>
    </row>
    <row r="108" spans="1:7" ht="99" customHeight="1">
      <c r="A108" s="61">
        <v>79</v>
      </c>
      <c r="B108" s="45" t="s">
        <v>8</v>
      </c>
      <c r="C108" s="79" t="s">
        <v>116</v>
      </c>
      <c r="D108" s="45" t="s">
        <v>15</v>
      </c>
      <c r="E108" s="45">
        <v>536</v>
      </c>
      <c r="F108" s="62"/>
      <c r="G108" s="47">
        <f t="shared" si="17"/>
        <v>0</v>
      </c>
    </row>
    <row r="109" spans="1:7" ht="15" customHeight="1">
      <c r="A109" s="45"/>
      <c r="B109" s="45"/>
      <c r="C109" s="81" t="s">
        <v>51</v>
      </c>
      <c r="D109" s="82"/>
      <c r="E109" s="82"/>
      <c r="F109" s="83"/>
      <c r="G109" s="52">
        <f>SUM(G103:G108)</f>
        <v>0</v>
      </c>
    </row>
    <row r="110" spans="1:7" ht="18.600000000000001" customHeight="1">
      <c r="A110" s="93" t="s">
        <v>31</v>
      </c>
      <c r="B110" s="94"/>
      <c r="C110" s="94"/>
      <c r="D110" s="94"/>
      <c r="E110" s="94"/>
      <c r="F110" s="94"/>
      <c r="G110" s="95"/>
    </row>
    <row r="111" spans="1:7" ht="15" customHeight="1">
      <c r="A111" s="15"/>
      <c r="B111" s="96" t="s">
        <v>9</v>
      </c>
      <c r="C111" s="97"/>
      <c r="D111" s="97"/>
      <c r="E111" s="97"/>
      <c r="F111" s="98"/>
      <c r="G111" s="38">
        <f>G109+G101+G98+G18</f>
        <v>0</v>
      </c>
    </row>
    <row r="112" spans="1:7" ht="15" customHeight="1">
      <c r="A112" s="16"/>
      <c r="B112" s="99" t="s">
        <v>13</v>
      </c>
      <c r="C112" s="100"/>
      <c r="D112" s="100"/>
      <c r="E112" s="100"/>
      <c r="F112" s="101"/>
      <c r="G112" s="39">
        <f>G111*0.21</f>
        <v>0</v>
      </c>
    </row>
    <row r="113" spans="1:7" ht="15" customHeight="1">
      <c r="A113" s="16"/>
      <c r="B113" s="102" t="s">
        <v>10</v>
      </c>
      <c r="C113" s="103"/>
      <c r="D113" s="103"/>
      <c r="E113" s="103"/>
      <c r="F113" s="104"/>
      <c r="G113" s="38">
        <f>SUM(G111:G112)</f>
        <v>0</v>
      </c>
    </row>
    <row r="114" spans="1:7" ht="15" customHeight="1">
      <c r="B114" s="2"/>
      <c r="C114" s="2"/>
      <c r="D114" s="2"/>
      <c r="E114" s="14"/>
      <c r="F114" s="14"/>
      <c r="G114" s="33"/>
    </row>
    <row r="115" spans="1:7">
      <c r="E115" s="2"/>
    </row>
    <row r="116" spans="1:7">
      <c r="E116" s="2"/>
    </row>
    <row r="117" spans="1:7">
      <c r="E117" s="2"/>
    </row>
    <row r="118" spans="1:7">
      <c r="E118" s="2"/>
    </row>
    <row r="119" spans="1:7">
      <c r="E119" s="2"/>
    </row>
    <row r="120" spans="1:7">
      <c r="E120" s="2"/>
    </row>
    <row r="121" spans="1:7">
      <c r="E121" s="2"/>
    </row>
    <row r="122" spans="1:7">
      <c r="E122" s="2"/>
    </row>
    <row r="123" spans="1:7">
      <c r="E123" s="2"/>
    </row>
    <row r="124" spans="1:7">
      <c r="E124" s="2"/>
    </row>
    <row r="125" spans="1:7">
      <c r="E125" s="2"/>
    </row>
    <row r="126" spans="1:7">
      <c r="E126" s="2"/>
    </row>
    <row r="127" spans="1:7">
      <c r="E127" s="2"/>
    </row>
    <row r="128" spans="1:7">
      <c r="E128" s="2"/>
    </row>
    <row r="129" spans="5:5">
      <c r="E129" s="2"/>
    </row>
    <row r="130" spans="5:5">
      <c r="E130" s="2"/>
    </row>
    <row r="131" spans="5:5">
      <c r="E131" s="2"/>
    </row>
    <row r="132" spans="5:5">
      <c r="E132" s="2"/>
    </row>
    <row r="133" spans="5:5">
      <c r="E133" s="2"/>
    </row>
    <row r="134" spans="5:5">
      <c r="E134" s="2"/>
    </row>
    <row r="135" spans="5:5">
      <c r="E135" s="2"/>
    </row>
    <row r="136" spans="5:5">
      <c r="E136" s="2"/>
    </row>
    <row r="137" spans="5:5">
      <c r="E137" s="2"/>
    </row>
    <row r="138" spans="5:5">
      <c r="E138" s="2"/>
    </row>
    <row r="139" spans="5:5">
      <c r="E139" s="2"/>
    </row>
    <row r="140" spans="5:5">
      <c r="E140" s="2"/>
    </row>
    <row r="141" spans="5:5">
      <c r="E141" s="2"/>
    </row>
    <row r="142" spans="5:5">
      <c r="E142" s="2"/>
    </row>
    <row r="143" spans="5:5">
      <c r="E143" s="2"/>
    </row>
    <row r="144" spans="5:5">
      <c r="E144" s="2"/>
    </row>
    <row r="145" spans="5:5">
      <c r="E145" s="2"/>
    </row>
    <row r="146" spans="5:5">
      <c r="E146" s="2"/>
    </row>
    <row r="147" spans="5:5">
      <c r="E147" s="2"/>
    </row>
    <row r="148" spans="5:5">
      <c r="E148" s="2"/>
    </row>
    <row r="149" spans="5:5">
      <c r="E149" s="2"/>
    </row>
    <row r="150" spans="5:5">
      <c r="E150" s="2"/>
    </row>
    <row r="151" spans="5:5">
      <c r="E151" s="2"/>
    </row>
    <row r="152" spans="5:5">
      <c r="E152" s="2"/>
    </row>
    <row r="153" spans="5:5">
      <c r="E153" s="2"/>
    </row>
    <row r="154" spans="5:5">
      <c r="E154" s="2"/>
    </row>
    <row r="155" spans="5:5">
      <c r="E155" s="2"/>
    </row>
    <row r="156" spans="5:5">
      <c r="E156" s="2"/>
    </row>
    <row r="157" spans="5:5">
      <c r="E157" s="2"/>
    </row>
    <row r="158" spans="5:5">
      <c r="E158" s="2"/>
    </row>
    <row r="159" spans="5:5">
      <c r="E159" s="2"/>
    </row>
    <row r="160" spans="5:5">
      <c r="E160" s="2"/>
    </row>
    <row r="161" spans="5:5">
      <c r="E161" s="2"/>
    </row>
    <row r="162" spans="5:5">
      <c r="E162" s="2"/>
    </row>
    <row r="163" spans="5:5">
      <c r="E163" s="2"/>
    </row>
    <row r="164" spans="5:5">
      <c r="E164" s="2"/>
    </row>
    <row r="165" spans="5:5">
      <c r="E165" s="2"/>
    </row>
    <row r="166" spans="5:5">
      <c r="E166" s="2"/>
    </row>
    <row r="167" spans="5:5">
      <c r="E167" s="2"/>
    </row>
    <row r="168" spans="5:5">
      <c r="E168" s="2"/>
    </row>
    <row r="169" spans="5:5">
      <c r="E169" s="2"/>
    </row>
    <row r="170" spans="5:5">
      <c r="E170" s="2"/>
    </row>
    <row r="171" spans="5:5">
      <c r="E171" s="2"/>
    </row>
    <row r="172" spans="5:5">
      <c r="E172" s="2"/>
    </row>
    <row r="173" spans="5:5">
      <c r="E173" s="2"/>
    </row>
    <row r="174" spans="5:5">
      <c r="E174" s="2"/>
    </row>
    <row r="175" spans="5:5">
      <c r="E175" s="2"/>
    </row>
    <row r="176" spans="5:5">
      <c r="E176" s="2"/>
    </row>
    <row r="177" spans="5:5">
      <c r="E177" s="2"/>
    </row>
    <row r="178" spans="5:5">
      <c r="E178" s="2"/>
    </row>
    <row r="179" spans="5:5">
      <c r="E179" s="2"/>
    </row>
    <row r="180" spans="5:5">
      <c r="E180" s="2"/>
    </row>
    <row r="181" spans="5:5">
      <c r="E181" s="2"/>
    </row>
    <row r="182" spans="5:5">
      <c r="E182" s="2"/>
    </row>
    <row r="183" spans="5:5">
      <c r="E183" s="2"/>
    </row>
    <row r="184" spans="5:5">
      <c r="E184" s="2"/>
    </row>
    <row r="185" spans="5:5">
      <c r="E185" s="2"/>
    </row>
    <row r="186" spans="5:5">
      <c r="E186" s="2"/>
    </row>
    <row r="187" spans="5:5">
      <c r="E187" s="2"/>
    </row>
    <row r="188" spans="5:5">
      <c r="E188" s="2"/>
    </row>
    <row r="189" spans="5:5">
      <c r="E189" s="2"/>
    </row>
    <row r="190" spans="5:5">
      <c r="E190" s="2"/>
    </row>
    <row r="191" spans="5:5">
      <c r="E191" s="2"/>
    </row>
    <row r="192" spans="5:5">
      <c r="E192" s="2"/>
    </row>
    <row r="193" spans="5:5">
      <c r="E193" s="2"/>
    </row>
    <row r="194" spans="5:5">
      <c r="E194" s="2"/>
    </row>
    <row r="195" spans="5:5">
      <c r="E195" s="2"/>
    </row>
    <row r="196" spans="5:5">
      <c r="E196" s="2"/>
    </row>
    <row r="197" spans="5:5">
      <c r="E197" s="2"/>
    </row>
    <row r="198" spans="5:5">
      <c r="E198" s="2"/>
    </row>
    <row r="199" spans="5:5">
      <c r="E199" s="2"/>
    </row>
    <row r="200" spans="5:5">
      <c r="E200" s="2"/>
    </row>
    <row r="201" spans="5:5">
      <c r="E201" s="2"/>
    </row>
    <row r="202" spans="5:5">
      <c r="E202" s="2"/>
    </row>
    <row r="203" spans="5:5">
      <c r="E203" s="2"/>
    </row>
    <row r="204" spans="5:5">
      <c r="E204" s="2"/>
    </row>
    <row r="205" spans="5:5">
      <c r="E205" s="2"/>
    </row>
    <row r="206" spans="5:5">
      <c r="E206" s="2"/>
    </row>
    <row r="207" spans="5:5">
      <c r="E207" s="2"/>
    </row>
    <row r="208" spans="5:5">
      <c r="E208" s="2"/>
    </row>
    <row r="209" spans="5:5">
      <c r="E209" s="2"/>
    </row>
    <row r="210" spans="5:5">
      <c r="E210" s="2"/>
    </row>
    <row r="211" spans="5:5">
      <c r="E211" s="2"/>
    </row>
    <row r="212" spans="5:5">
      <c r="E212" s="2"/>
    </row>
    <row r="213" spans="5:5">
      <c r="E213" s="2"/>
    </row>
    <row r="214" spans="5:5">
      <c r="E214" s="2"/>
    </row>
    <row r="215" spans="5:5">
      <c r="E215" s="2"/>
    </row>
    <row r="216" spans="5:5">
      <c r="E216" s="2"/>
    </row>
    <row r="217" spans="5:5">
      <c r="E217" s="2"/>
    </row>
    <row r="218" spans="5:5">
      <c r="E218" s="2"/>
    </row>
    <row r="219" spans="5:5">
      <c r="E219" s="2"/>
    </row>
    <row r="220" spans="5:5">
      <c r="E220" s="2"/>
    </row>
    <row r="221" spans="5:5">
      <c r="E221" s="2"/>
    </row>
    <row r="222" spans="5:5">
      <c r="E222" s="2"/>
    </row>
    <row r="223" spans="5:5">
      <c r="E223" s="2"/>
    </row>
    <row r="224" spans="5:5">
      <c r="E224" s="2"/>
    </row>
    <row r="225" spans="5:5">
      <c r="E225" s="2"/>
    </row>
    <row r="226" spans="5:5">
      <c r="E226" s="2"/>
    </row>
    <row r="227" spans="5:5">
      <c r="E227" s="2"/>
    </row>
    <row r="228" spans="5:5">
      <c r="E228" s="2"/>
    </row>
    <row r="229" spans="5:5">
      <c r="E229" s="2"/>
    </row>
    <row r="230" spans="5:5">
      <c r="E230" s="2"/>
    </row>
    <row r="231" spans="5:5">
      <c r="E231" s="2"/>
    </row>
    <row r="232" spans="5:5">
      <c r="E232" s="2"/>
    </row>
    <row r="233" spans="5:5">
      <c r="E233" s="2"/>
    </row>
    <row r="234" spans="5:5">
      <c r="E234" s="2"/>
    </row>
    <row r="235" spans="5:5">
      <c r="E235" s="2"/>
    </row>
    <row r="236" spans="5:5">
      <c r="E236" s="2"/>
    </row>
    <row r="237" spans="5:5">
      <c r="E237" s="2"/>
    </row>
    <row r="238" spans="5:5">
      <c r="E238" s="2"/>
    </row>
    <row r="239" spans="5:5">
      <c r="E239" s="2"/>
    </row>
    <row r="240" spans="5:5">
      <c r="E240" s="2"/>
    </row>
    <row r="241" spans="5:5">
      <c r="E241" s="2"/>
    </row>
    <row r="242" spans="5:5">
      <c r="E242" s="2"/>
    </row>
    <row r="243" spans="5:5">
      <c r="E243" s="2"/>
    </row>
    <row r="244" spans="5:5">
      <c r="E244" s="2"/>
    </row>
    <row r="245" spans="5:5">
      <c r="E245" s="2"/>
    </row>
    <row r="246" spans="5:5">
      <c r="E246" s="2"/>
    </row>
    <row r="247" spans="5:5">
      <c r="E247" s="2"/>
    </row>
    <row r="248" spans="5:5">
      <c r="E248" s="2"/>
    </row>
    <row r="249" spans="5:5">
      <c r="E249" s="2"/>
    </row>
    <row r="250" spans="5:5">
      <c r="E250" s="2"/>
    </row>
    <row r="251" spans="5:5">
      <c r="E251" s="2"/>
    </row>
    <row r="252" spans="5:5">
      <c r="E252" s="2"/>
    </row>
    <row r="253" spans="5:5">
      <c r="E253" s="2"/>
    </row>
    <row r="254" spans="5:5">
      <c r="E254" s="2"/>
    </row>
    <row r="255" spans="5:5">
      <c r="E255" s="2"/>
    </row>
    <row r="256" spans="5:5">
      <c r="E256" s="2"/>
    </row>
    <row r="257" spans="5:5">
      <c r="E257" s="2"/>
    </row>
    <row r="258" spans="5:5">
      <c r="E258" s="2"/>
    </row>
    <row r="259" spans="5:5">
      <c r="E259" s="2"/>
    </row>
    <row r="260" spans="5:5">
      <c r="E260" s="2"/>
    </row>
    <row r="261" spans="5:5">
      <c r="E261" s="2"/>
    </row>
    <row r="262" spans="5:5">
      <c r="E262" s="2"/>
    </row>
    <row r="263" spans="5:5">
      <c r="E263" s="2"/>
    </row>
    <row r="264" spans="5:5">
      <c r="E264" s="2"/>
    </row>
    <row r="265" spans="5:5">
      <c r="E265" s="2"/>
    </row>
    <row r="266" spans="5:5">
      <c r="E266" s="2"/>
    </row>
    <row r="267" spans="5:5">
      <c r="E267" s="2"/>
    </row>
    <row r="268" spans="5:5">
      <c r="E268" s="2"/>
    </row>
    <row r="269" spans="5:5">
      <c r="E269" s="2"/>
    </row>
    <row r="270" spans="5:5">
      <c r="E270" s="2"/>
    </row>
    <row r="271" spans="5:5">
      <c r="E271" s="2"/>
    </row>
    <row r="272" spans="5:5">
      <c r="E272" s="2"/>
    </row>
    <row r="273" spans="5:5">
      <c r="E273" s="2"/>
    </row>
    <row r="274" spans="5:5">
      <c r="E274" s="2"/>
    </row>
    <row r="275" spans="5:5">
      <c r="E275" s="2"/>
    </row>
    <row r="276" spans="5:5">
      <c r="E276" s="2"/>
    </row>
    <row r="277" spans="5:5">
      <c r="E277" s="2"/>
    </row>
    <row r="278" spans="5:5">
      <c r="E278" s="2"/>
    </row>
    <row r="279" spans="5:5">
      <c r="E279" s="2"/>
    </row>
    <row r="280" spans="5:5">
      <c r="E280" s="2"/>
    </row>
    <row r="281" spans="5:5">
      <c r="E281" s="2"/>
    </row>
    <row r="282" spans="5:5">
      <c r="E282" s="2"/>
    </row>
    <row r="283" spans="5:5">
      <c r="E283" s="2"/>
    </row>
    <row r="284" spans="5:5">
      <c r="E284" s="2"/>
    </row>
    <row r="285" spans="5:5">
      <c r="E285" s="2"/>
    </row>
    <row r="286" spans="5:5">
      <c r="E286" s="2"/>
    </row>
    <row r="287" spans="5:5">
      <c r="E287" s="2"/>
    </row>
    <row r="288" spans="5:5">
      <c r="E288" s="2"/>
    </row>
    <row r="289" spans="5:5">
      <c r="E289" s="2"/>
    </row>
    <row r="290" spans="5:5">
      <c r="E290" s="2"/>
    </row>
    <row r="291" spans="5:5">
      <c r="E291" s="2"/>
    </row>
    <row r="292" spans="5:5">
      <c r="E292" s="2"/>
    </row>
    <row r="293" spans="5:5">
      <c r="E293" s="2"/>
    </row>
    <row r="294" spans="5:5">
      <c r="E294" s="2"/>
    </row>
    <row r="295" spans="5:5">
      <c r="E295" s="2"/>
    </row>
    <row r="296" spans="5:5">
      <c r="E296" s="2"/>
    </row>
    <row r="297" spans="5:5">
      <c r="E297" s="2"/>
    </row>
    <row r="298" spans="5:5">
      <c r="E298" s="2"/>
    </row>
    <row r="299" spans="5:5">
      <c r="E299" s="2"/>
    </row>
    <row r="300" spans="5:5">
      <c r="E300" s="2"/>
    </row>
    <row r="301" spans="5:5">
      <c r="E301" s="2"/>
    </row>
    <row r="302" spans="5:5">
      <c r="E302" s="2"/>
    </row>
    <row r="303" spans="5:5">
      <c r="E303" s="2"/>
    </row>
    <row r="304" spans="5:5">
      <c r="E304" s="2"/>
    </row>
    <row r="305" spans="5:5">
      <c r="E305" s="2"/>
    </row>
    <row r="306" spans="5:5">
      <c r="E306" s="2"/>
    </row>
  </sheetData>
  <mergeCells count="24">
    <mergeCell ref="B112:F112"/>
    <mergeCell ref="B113:F113"/>
    <mergeCell ref="A6:C6"/>
    <mergeCell ref="D7:E7"/>
    <mergeCell ref="C109:F109"/>
    <mergeCell ref="A110:G110"/>
    <mergeCell ref="B111:F111"/>
    <mergeCell ref="A39:G39"/>
    <mergeCell ref="A58:G58"/>
    <mergeCell ref="A72:G72"/>
    <mergeCell ref="C101:F101"/>
    <mergeCell ref="A90:G90"/>
    <mergeCell ref="A96:G96"/>
    <mergeCell ref="A20:G20"/>
    <mergeCell ref="D5:E5"/>
    <mergeCell ref="A1:G1"/>
    <mergeCell ref="C18:F18"/>
    <mergeCell ref="C98:F98"/>
    <mergeCell ref="A3:E3"/>
    <mergeCell ref="A5:C5"/>
    <mergeCell ref="D9:E9"/>
    <mergeCell ref="D6:E6"/>
    <mergeCell ref="D10:E10"/>
    <mergeCell ref="D11:E11"/>
  </mergeCells>
  <phoneticPr fontId="3" type="noConversion"/>
  <hyperlinks>
    <hyperlink ref="C87" r:id="rId1" display="https://www.geomall.cz/kokosova-geotextilie-geomanet-k400-eko-50x2m-100m2-role?a=preview"/>
  </hyperlinks>
  <pageMargins left="0.23622047244094491" right="0.23622047244094491" top="0.74803149606299213" bottom="0.74803149606299213" header="0.31496062992125984" footer="0.31496062992125984"/>
  <pageSetup paperSize="9" scale="85" fitToHeight="0" orientation="landscape" r:id="rId2"/>
  <headerFooter>
    <oddFooter>&amp;R&amp;"Arial,Obyčejné"&amp;8&amp;P/&amp;N</oddFooter>
  </headerFooter>
  <rowBreaks count="3" manualBreakCount="3">
    <brk id="38" max="6" man="1"/>
    <brk id="71" max="6" man="1"/>
    <brk id="101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3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rozpočet</vt:lpstr>
      <vt:lpstr>List3</vt:lpstr>
      <vt:lpstr>rozpočet!Názvy_tisku</vt:lpstr>
      <vt:lpstr>rozpočet!Oblast_tisku</vt:lpstr>
      <vt:lpstr>rozpočet!Print_Area</vt:lpstr>
      <vt:lpstr>rozpočet!Print_Titles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</dc:creator>
  <cp:lastModifiedBy>Martina</cp:lastModifiedBy>
  <cp:lastPrinted>2022-05-01T09:20:14Z</cp:lastPrinted>
  <dcterms:created xsi:type="dcterms:W3CDTF">2012-10-19T16:14:20Z</dcterms:created>
  <dcterms:modified xsi:type="dcterms:W3CDTF">2022-05-01T11:45:14Z</dcterms:modified>
</cp:coreProperties>
</file>